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firstSheet="1" activeTab="3"/>
  </bookViews>
  <sheets>
    <sheet name="Титул 35.01.13 Тракторист" sheetId="1" r:id="rId1"/>
    <sheet name="1,2 График учебного процесса" sheetId="2" r:id="rId2"/>
    <sheet name="Учебный план" sheetId="3" state="hidden" r:id="rId3"/>
    <sheet name="3. УП  2019-2022" sheetId="4" r:id="rId4"/>
    <sheet name="4.Практика" sheetId="5" r:id="rId5"/>
    <sheet name="5.Пояснительная записка" sheetId="6" r:id="rId6"/>
  </sheets>
  <definedNames>
    <definedName name="_GoBack" localSheetId="5">'5.Пояснительная записка'!$A$16</definedName>
    <definedName name="_xlnm.Print_Area" localSheetId="1">'1,2 График учебного процесса'!$A$1:$BC$27</definedName>
    <definedName name="_xlnm.Print_Area" localSheetId="3">'3. УП  2019-2022'!$B$1:$AC$66</definedName>
    <definedName name="_xlnm.Print_Area" localSheetId="4">'4.Практика'!$A$1:$M$12</definedName>
    <definedName name="_xlnm.Print_Area" localSheetId="0">'Титул 35.01.13 Тракторист'!$A$1:$BN$41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>Зам. по ТОиПР</author>
  </authors>
  <commentList>
    <comment ref="K29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0</t>
        </r>
      </text>
    </comment>
    <comment ref="L29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36</t>
        </r>
      </text>
    </comment>
    <comment ref="I1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110</t>
        </r>
      </text>
    </comment>
    <comment ref="O1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40</t>
        </r>
      </text>
    </comment>
    <comment ref="C18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  <comment ref="E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2</t>
        </r>
      </text>
    </comment>
    <comment ref="I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100</t>
        </r>
      </text>
    </comment>
    <comment ref="K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130</t>
        </r>
      </text>
    </comment>
    <comment ref="L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68</t>
        </r>
      </text>
    </comment>
    <comment ref="O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80</t>
        </r>
      </text>
    </comment>
    <comment ref="K26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16</t>
        </r>
      </text>
    </comment>
  </commentList>
</comments>
</file>

<file path=xl/sharedStrings.xml><?xml version="1.0" encoding="utf-8"?>
<sst xmlns="http://schemas.openxmlformats.org/spreadsheetml/2006/main" count="631" uniqueCount="462">
  <si>
    <t>5. В процессе освоения ППКРС по профессии 35.01.13 Тракторист-машинист сельскохозяйственного производства обучающимся предоставляются каникулы. Продолжительность каникул составляет не менее десяти недель в учебном году, в том числе не менее двух недель в зимний период.</t>
  </si>
  <si>
    <t>6.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нагрузки. Объем обязательных аудиторных занятий и практики не превышает 36 академических часов в неделю.</t>
  </si>
  <si>
    <t xml:space="preserve">7. Консультации для обучающихся на базе основного общего образования по очной форме обучения по профессии 35.01.13 Тракторист-машинист сельскохозяйственного производства предусматриваются из расчета 4 часа на одного обучающегося на каждый учебный год, в том числе в период реализации образовательной программы среднего общего образования. </t>
  </si>
  <si>
    <t>8. По дисциплине ФК.00 Физическая культура предусмотрены еженедельно 2 часа самостоятельной учебной нагрузки, включая игровые виды подготовки (за счет различных форм внеаудиторных занятий в спортивных клубах, секциях).</t>
  </si>
  <si>
    <t>9. Обязательная часть профессионального учебного цикла ППКРС предусматривает изучение дисциплины ОП.05 Безопасность жизнедеятельности. Объем часов на дисциплину ОП.04 Безопасность жизнедеятельности составляет 2 часа в неделю в период теоретического обучения, 36 час (не более 68 часов), из них на освоение основ военной службы – 26 часов (72 процента от общего объема времени, отведенного на указанную дисциплину).</t>
  </si>
  <si>
    <t xml:space="preserve">10. Формами промежуточной аттестации являются экзамен, квалификационный экзамен, дифференцированный зачет. Промежуточная аттестация в форме дифференцированного зачета   проводится за счет часов, отведенных на освоение соответствующего модуля или дисциплины. Количество экзаменов в процессе промежуточной аттестации обучающихся не превышает 8 экзаменов в учебном году, а количество зачетов - 10. В указанное количество не входят экзамены и зачеты по физической культуре. </t>
  </si>
  <si>
    <t>11. После освоения каждого профессионального модуля (включающего в себя теоретическую часть по МДК, учебную и производственную практики) проводятся квалификационные экзамены,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компетенций, определенных ФГОС СПО. По итогам квалификационного экзамена выставляется оценка (отлично, хорошо, удовлетворительно). Квалификационные экзамены проводятся в 4, 5 и 6 семестрах.</t>
  </si>
  <si>
    <t>12. Освоение ППКРС по профессии 35.01.13 Тракторист-машинист сельскохозяйственного производства завершается итоговой аттестацией.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</t>
  </si>
  <si>
    <t>13. Объем времени, отведенный на вариативную часть циклов ППКРС (144 часа), использован на введение дисциплины общепрофессионального цикла ОП.06Основы предпринимательства (36 часов), на увеличение объема времени дисциплин общепрофессионального цикла (28 часов) и на увеличение объема времени профессиональных модулей обязательной части цикла (80 часов).</t>
  </si>
  <si>
    <t>14. Учебная практика (11 недель) проводится во 2, , 4 и 5 семестрах - концентрированно. Производственная практика проводится в 3 - 6 семестрах - концентрированно.</t>
  </si>
  <si>
    <t>15. Реализация ППКРС по профессии 35.01.13 Тракторист-машинист сельскохозяйственного производства обеспечена кабинетами, лабораториями и другими помещениями.</t>
  </si>
  <si>
    <t>Кабинеты:</t>
  </si>
  <si>
    <t>инженерной графики;</t>
  </si>
  <si>
    <t>технической механики;</t>
  </si>
  <si>
    <t>материаловедения;</t>
  </si>
  <si>
    <t>управления транспортным средством и безопасности движения;</t>
  </si>
  <si>
    <t>безопасности жизнедеятельности и охраны труда.</t>
  </si>
  <si>
    <t>Лаборатории:</t>
  </si>
  <si>
    <t>технических измерений;</t>
  </si>
  <si>
    <t>электротехники;</t>
  </si>
  <si>
    <t>тракторов и самоходных сельскохозяйственных машин;</t>
  </si>
  <si>
    <t>оборудования животноводческих комплексов и механизированных ферм;</t>
  </si>
  <si>
    <t>автомобилей;</t>
  </si>
  <si>
    <t>технологии производства продукции растениеводства;</t>
  </si>
  <si>
    <t>технологии производства продукции животноводства.</t>
  </si>
  <si>
    <t>Мастерские:</t>
  </si>
  <si>
    <t>слесарная мастерская;</t>
  </si>
  <si>
    <t>пункт технического обслуживания.</t>
  </si>
  <si>
    <t>Полигоны:</t>
  </si>
  <si>
    <t>учебно-производственное хозяйство;</t>
  </si>
  <si>
    <t>автодром, трактородром;</t>
  </si>
  <si>
    <t>гараж с учебными автомобилями категории "C".</t>
  </si>
  <si>
    <t>спортивный зал;</t>
  </si>
  <si>
    <t>открытый стадион широкого профиля с элементами полосы препятствий;</t>
  </si>
  <si>
    <t>место для стрельбы.</t>
  </si>
  <si>
    <t>Залы:</t>
  </si>
  <si>
    <t>библиотека, читальный зал с выходом в сеть Интернет;</t>
  </si>
  <si>
    <t>актовый зал.</t>
  </si>
  <si>
    <t>компетенции</t>
  </si>
  <si>
    <t>Общеобразовательный цикл                      (технический  профиль)</t>
  </si>
  <si>
    <t>Общие дисциплины, изучаемые на базовом уровне</t>
  </si>
  <si>
    <t>Россия в мире</t>
  </si>
  <si>
    <t xml:space="preserve">Общие дисциплины, изучаемые на улубленном уровне </t>
  </si>
  <si>
    <t>Дисциплины по выбору из обязательных предметных областей,                  изучаемые на базовом уровне</t>
  </si>
  <si>
    <t>Родной язык</t>
  </si>
  <si>
    <t>Дисциплины по выбору из обязательных предметных областей,                  изучаемые на углубленном уровне</t>
  </si>
  <si>
    <t>Дополнительные  дисциплины по выбору обучающихся</t>
  </si>
  <si>
    <t>Экология Ставропольского края</t>
  </si>
  <si>
    <t>ИП</t>
  </si>
  <si>
    <t>Индивидуальный проект</t>
  </si>
  <si>
    <t>14 недель*</t>
  </si>
  <si>
    <t>4 недели</t>
  </si>
  <si>
    <r>
      <t xml:space="preserve">3. </t>
    </r>
    <r>
      <rPr>
        <sz val="12"/>
        <rFont val="Times New Roman"/>
        <family val="1"/>
      </rPr>
      <t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(полного) общего образования, утвержденного приказом Министерства образования и науки РФ от 17.05.2012 г. № 413, приказа Минобрнауки России от 29 декабря 2014 г. N 1645 «О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образования», Приказа Минобрнауки России от 31.12.2015 N 1578"О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413"(зарегистрировано в Минюсте России 09.02.2016 N 41020), Письма Минобрнауки России Департамента государственной политики в сфере подготовки рабочих кадров и ДПО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образования», письма Минобрнауки России, Федеральной службы по надзору в сфере образования и науки от 17 февраля 2014 г. N 02-68 «О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образования»), приказа Минобрнауки России от 29.06.2017 N 613 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413", письма Минобрнауки России от 20 июня 2017 г. N ТС- 194/08 «Об организации изучения учебного предмета «Астрономия». При реализации программы подготовки квалифицированных рабочих, служащих учитывается получаемая профессия 35.01.13 Тракторист-машинист сельскохозяйственного производства соответствующего технического профиля профессионального образования.</t>
    </r>
  </si>
  <si>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</si>
  <si>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</si>
  <si>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</si>
  <si>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</si>
  <si>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</si>
  <si>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</si>
  <si>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Всего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</si>
  <si>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</si>
  <si>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</si>
  <si>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</si>
  <si>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</si>
  <si>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</si>
  <si>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</si>
  <si>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</si>
  <si>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работы</t>
  </si>
  <si>
    <t>нед.</t>
  </si>
  <si>
    <t>2</t>
  </si>
  <si>
    <t>3</t>
  </si>
  <si>
    <t>4</t>
  </si>
  <si>
    <t>5</t>
  </si>
  <si>
    <t>6</t>
  </si>
  <si>
    <t xml:space="preserve">Общие гуманитарные и социально-экономические дисциплины </t>
  </si>
  <si>
    <t>Иностранный язык</t>
  </si>
  <si>
    <t>Русский язык и культура речи</t>
  </si>
  <si>
    <t>ЕН.00</t>
  </si>
  <si>
    <t>ОПД.00</t>
  </si>
  <si>
    <t>Введение в специальность</t>
  </si>
  <si>
    <t>ВСЕГО:</t>
  </si>
  <si>
    <t>Факультативы</t>
  </si>
  <si>
    <t>Теоретическое обучение</t>
  </si>
  <si>
    <t>Каникулы</t>
  </si>
  <si>
    <t>проекты</t>
  </si>
  <si>
    <t>1</t>
  </si>
  <si>
    <t>Математика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</si>
  <si>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</si>
  <si>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</si>
  <si>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</si>
  <si>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</si>
  <si>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</si>
  <si>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</si>
  <si>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</si>
  <si>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</si>
  <si>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</si>
  <si>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</si>
  <si>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</si>
  <si>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</si>
  <si>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</si>
  <si>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III</t>
  </si>
  <si>
    <t>Итоговая государственная аттестация</t>
  </si>
  <si>
    <t>Общеобразовательные дисциплины</t>
  </si>
  <si>
    <t>ОД.00</t>
  </si>
  <si>
    <t>Русский язык</t>
  </si>
  <si>
    <t>ОД.01</t>
  </si>
  <si>
    <t>Литература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</si>
  <si>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</si>
  <si>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</si>
  <si>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</si>
  <si>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</si>
  <si>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</si>
  <si>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</si>
  <si>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Экология</t>
  </si>
  <si>
    <t>Физическая культура</t>
  </si>
  <si>
    <t>Основы безопасности жизнедеятельности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</si>
  <si>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</si>
  <si>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</si>
  <si>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</si>
  <si>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</si>
  <si>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</si>
  <si>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</si>
  <si>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</si>
  <si>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</si>
  <si>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</si>
  <si>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</si>
  <si>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</si>
  <si>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</si>
  <si>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</si>
  <si>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ОД.15</t>
  </si>
  <si>
    <t>Обязательные учебные занятия</t>
  </si>
  <si>
    <t>Курсовые проекты (работы)</t>
  </si>
  <si>
    <t>Макс. учебная нагрузка студента, час.</t>
  </si>
  <si>
    <t>Самост. учеб.нагрузка студента, час.</t>
  </si>
  <si>
    <t>ОГСЭ.00</t>
  </si>
  <si>
    <t>ТО.00</t>
  </si>
  <si>
    <t>Теоретическое обучение - дисциплины федерального компонента</t>
  </si>
  <si>
    <t>ОГСЭ.01</t>
  </si>
  <si>
    <t>Основы философии</t>
  </si>
  <si>
    <t>Основы права</t>
  </si>
  <si>
    <t>Контр.</t>
  </si>
  <si>
    <t>Социальная психология</t>
  </si>
  <si>
    <t>Основы экономики</t>
  </si>
  <si>
    <t>Дисциплины по выбору студента, устанавливаемые образовательным учреждением</t>
  </si>
  <si>
    <t>ОГСЭ.ДВ.00</t>
  </si>
  <si>
    <t>ОГСЭ.ДВ.01</t>
  </si>
  <si>
    <t>Религиоведение</t>
  </si>
  <si>
    <t>Психология межличностных отношений</t>
  </si>
  <si>
    <t>ЕН.01</t>
  </si>
  <si>
    <t>Экологические основы природопользования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</si>
  <si>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</si>
  <si>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</si>
  <si>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</si>
  <si>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</si>
  <si>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</si>
  <si>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</si>
  <si>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</si>
  <si>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</si>
  <si>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</si>
  <si>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Правовое обеспечение профессиональной деятельности</t>
  </si>
  <si>
    <t>Экономика отрасли</t>
  </si>
  <si>
    <t>Лаборат. и практ. занятия</t>
  </si>
  <si>
    <t>Теорет. занят.</t>
  </si>
  <si>
    <t>Менеджмент</t>
  </si>
  <si>
    <t>Безопасность жизнедеятельности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</si>
  <si>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</si>
  <si>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</si>
  <si>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</si>
  <si>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</si>
  <si>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</si>
  <si>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</si>
  <si>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</si>
  <si>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СД.ДС (ДВ). 00</t>
  </si>
  <si>
    <t>ОГСЭ.ДВ.02</t>
  </si>
  <si>
    <t>ЕН.02</t>
  </si>
  <si>
    <t>Теоретическое обучение - дисциплины национально-регионального (регионального) компонента</t>
  </si>
  <si>
    <t>ТО.Р</t>
  </si>
  <si>
    <t>ПП.00</t>
  </si>
  <si>
    <t>Практика для получения первичных профессиональных навыков</t>
  </si>
  <si>
    <t>ПП.01</t>
  </si>
  <si>
    <t>ПП.02</t>
  </si>
  <si>
    <t>Практика по профилю специальности</t>
  </si>
  <si>
    <t>ПА</t>
  </si>
  <si>
    <t>Промежуточная аттестация</t>
  </si>
  <si>
    <t>ИГА.00</t>
  </si>
  <si>
    <t>ИГА.01</t>
  </si>
  <si>
    <t>ИГА.02</t>
  </si>
  <si>
    <t>ДФ.00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</si>
  <si>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</si>
  <si>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</si>
  <si>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</si>
  <si>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</si>
  <si>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</si>
  <si>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Информатика и ИКТ</t>
  </si>
  <si>
    <t>ПП.03</t>
  </si>
  <si>
    <t>Производственная (профессиональная) практика</t>
  </si>
  <si>
    <t>Консультации</t>
  </si>
  <si>
    <t>К</t>
  </si>
  <si>
    <t>ИТОГО:</t>
  </si>
  <si>
    <t>III. План учебного процесса</t>
  </si>
  <si>
    <t>ТО.Ф.00</t>
  </si>
  <si>
    <t xml:space="preserve">Физическая культура </t>
  </si>
  <si>
    <t>6 12</t>
  </si>
  <si>
    <t>13 19</t>
  </si>
  <si>
    <t>20 26</t>
  </si>
  <si>
    <t>10 16</t>
  </si>
  <si>
    <t>17 23</t>
  </si>
  <si>
    <t>24 30</t>
  </si>
  <si>
    <t>5 11</t>
  </si>
  <si>
    <t>12 18</t>
  </si>
  <si>
    <t>19 25</t>
  </si>
  <si>
    <t>11 17</t>
  </si>
  <si>
    <t>18 24</t>
  </si>
  <si>
    <t>25 31</t>
  </si>
  <si>
    <t>Обозначения:</t>
  </si>
  <si>
    <t>1. График учебного процесса</t>
  </si>
  <si>
    <t>№ п/п</t>
  </si>
  <si>
    <t>История культуры</t>
  </si>
  <si>
    <t xml:space="preserve"> Математические и общие естественнонаучные дисциплины </t>
  </si>
  <si>
    <t>Информатика</t>
  </si>
  <si>
    <t>ЕН.03</t>
  </si>
  <si>
    <t>Информационные технологии в профессиональной деятельности</t>
  </si>
  <si>
    <t>Охрана труда</t>
  </si>
  <si>
    <t>ОПД.10</t>
  </si>
  <si>
    <t>ОПД.11</t>
  </si>
  <si>
    <t>СД.ДС.01</t>
  </si>
  <si>
    <t>СД.ДС.02</t>
  </si>
  <si>
    <t xml:space="preserve">Общепрофессиональные дисциплины </t>
  </si>
  <si>
    <t>ОПД.12</t>
  </si>
  <si>
    <t>ОПД.13</t>
  </si>
  <si>
    <t>Основы предпринимательской деятельности</t>
  </si>
  <si>
    <t>СД.ДВ.00</t>
  </si>
  <si>
    <t>СД.ДВ.01</t>
  </si>
  <si>
    <t>ТО.Р.01</t>
  </si>
  <si>
    <t>ОГСЭ.02</t>
  </si>
  <si>
    <t>ОГСЭ.03</t>
  </si>
  <si>
    <t>ОГСЭ.04</t>
  </si>
  <si>
    <t>ОГСЭ.05</t>
  </si>
  <si>
    <t>ОГСЭ.06</t>
  </si>
  <si>
    <t>ОГСЭ.07</t>
  </si>
  <si>
    <t>ЕН.04</t>
  </si>
  <si>
    <t>Аналитическая химия</t>
  </si>
  <si>
    <t>ЕН.05</t>
  </si>
  <si>
    <t>Физическая и коллоидная химия</t>
  </si>
  <si>
    <t>Метрология,стандартизация,сертификация</t>
  </si>
  <si>
    <t>Микробиология,физиология питания,санитария</t>
  </si>
  <si>
    <t>Маркетинг</t>
  </si>
  <si>
    <t>Документационное обеспечение управления</t>
  </si>
  <si>
    <t>Психология и этика профессиональной деятельности</t>
  </si>
  <si>
    <t>Бухгалтерский учет в общественном питании</t>
  </si>
  <si>
    <t>Технология продукции общественного питания</t>
  </si>
  <si>
    <t>Организация производства</t>
  </si>
  <si>
    <t>Организация обслуживания</t>
  </si>
  <si>
    <t>Оборудование предприятий общественного питания</t>
  </si>
  <si>
    <t>Контроль качества продукции и услуг</t>
  </si>
  <si>
    <t>СД.06</t>
  </si>
  <si>
    <t>Моделирование профессиональной деятельности</t>
  </si>
  <si>
    <t>Кухни народов мира</t>
  </si>
  <si>
    <t>Лечебное и детское питание</t>
  </si>
  <si>
    <t>технология продукции общественного питания</t>
  </si>
  <si>
    <t>4,6,8</t>
  </si>
  <si>
    <t>Товароведение продовольственных товаров</t>
  </si>
  <si>
    <t>Выполнение дипломной работы</t>
  </si>
  <si>
    <t>Защита дипломной работы</t>
  </si>
  <si>
    <t>Преддипломная практика (квалификационная)</t>
  </si>
  <si>
    <t>Основы политологии</t>
  </si>
  <si>
    <t>Дисциплины специализации по выбору студента, устанавливаемые образовательным учреждением</t>
  </si>
  <si>
    <t>Распределение по семестрам</t>
  </si>
  <si>
    <t>9  15</t>
  </si>
  <si>
    <t>3  9</t>
  </si>
  <si>
    <t>26 1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</si>
  <si>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</si>
  <si>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</si>
  <si>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1        7</t>
  </si>
  <si>
    <t>8  14</t>
  </si>
  <si>
    <t>15 21</t>
  </si>
  <si>
    <t>22 28</t>
  </si>
  <si>
    <t>29.IX - 5.X</t>
  </si>
  <si>
    <t>6    12</t>
  </si>
  <si>
    <t>20   26</t>
  </si>
  <si>
    <t>27.X - 2.XI</t>
  </si>
  <si>
    <t>3     9</t>
  </si>
  <si>
    <t>24  30</t>
  </si>
  <si>
    <t>1  7</t>
  </si>
  <si>
    <t>8 14</t>
  </si>
  <si>
    <t>29.XII - 4.I</t>
  </si>
  <si>
    <t>2    8</t>
  </si>
  <si>
    <t>16  22</t>
  </si>
  <si>
    <t>23  1</t>
  </si>
  <si>
    <t>2   8</t>
  </si>
  <si>
    <t xml:space="preserve"> 23  29</t>
  </si>
  <si>
    <t>30.III - 5.IV</t>
  </si>
  <si>
    <t>20  26</t>
  </si>
  <si>
    <t>27.IV - 3.V</t>
  </si>
  <si>
    <t>4 10</t>
  </si>
  <si>
    <t>29.VI - 5.VII</t>
  </si>
  <si>
    <t>27.VII - 2.VIII</t>
  </si>
  <si>
    <t>31.VIII</t>
  </si>
  <si>
    <t>А</t>
  </si>
  <si>
    <t>У</t>
  </si>
  <si>
    <t>Учебная                             практика</t>
  </si>
  <si>
    <t>П</t>
  </si>
  <si>
    <t>И</t>
  </si>
  <si>
    <t>2. Сводные данные по бюджету времени (в неделях)</t>
  </si>
  <si>
    <t>Курс</t>
  </si>
  <si>
    <t>I</t>
  </si>
  <si>
    <t>Учебная</t>
  </si>
  <si>
    <t>II</t>
  </si>
  <si>
    <t>4. Практика</t>
  </si>
  <si>
    <t>Семестр</t>
  </si>
  <si>
    <t>Длительность в часах или неделях</t>
  </si>
  <si>
    <t>Условия реализации</t>
  </si>
  <si>
    <t>Наименование практики</t>
  </si>
  <si>
    <t>Профессиональный модуль, в рамах которого проводится практика</t>
  </si>
  <si>
    <t>Наименование дисциплин, профессиональных модулей, междисциплинарных курсов, практик</t>
  </si>
  <si>
    <t>Экзамены</t>
  </si>
  <si>
    <t>Всего часов по профессиональным модулям с учетом практик</t>
  </si>
  <si>
    <t>Всего по практике (часов)</t>
  </si>
  <si>
    <t>Максимальная</t>
  </si>
  <si>
    <t>Самостоятельная работа</t>
  </si>
  <si>
    <t>Обязательная аудиторная нагрузка</t>
  </si>
  <si>
    <t>Всего занятий</t>
  </si>
  <si>
    <t>в т.ч.</t>
  </si>
  <si>
    <t>лекций, семинаров, уроков</t>
  </si>
  <si>
    <t>лабораторных и практических занятий</t>
  </si>
  <si>
    <t xml:space="preserve">Учебная нагрузка обучающихся  (в часах) </t>
  </si>
  <si>
    <t>сем</t>
  </si>
  <si>
    <t>практика  (концентрированная)</t>
  </si>
  <si>
    <t>Распределение обязательной нагрузки и практик по курсам и семестрам (часов в семестр)</t>
  </si>
  <si>
    <t>ПМ.00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</si>
  <si>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</si>
  <si>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</si>
  <si>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</si>
  <si>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</si>
  <si>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</si>
  <si>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</si>
  <si>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</si>
  <si>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Производственная практика</t>
  </si>
  <si>
    <t>Профессиональные модули</t>
  </si>
  <si>
    <t>ВСЕГО (без практики и общеобразовательной подготовки)</t>
  </si>
  <si>
    <t xml:space="preserve">Итого по практике,                                                                                      в том числе:                                                                                                                 </t>
  </si>
  <si>
    <t>рассредоточенная практика</t>
  </si>
  <si>
    <t>концентрированная практика</t>
  </si>
  <si>
    <t>ГИА.00</t>
  </si>
  <si>
    <t>Всего в семестре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</si>
  <si>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</si>
  <si>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</si>
  <si>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</si>
  <si>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>3. План учебного процесса</t>
  </si>
  <si>
    <t>практика (концентрированная)</t>
  </si>
  <si>
    <t>17 недель</t>
  </si>
  <si>
    <t>Основы электротехники</t>
  </si>
  <si>
    <t>МДК.01.02</t>
  </si>
  <si>
    <t xml:space="preserve">  Изучаемых дисциплин и МДК в семестре (час)</t>
  </si>
  <si>
    <t>Дифференцированный зачет</t>
  </si>
  <si>
    <t>20 недель</t>
  </si>
  <si>
    <t>ОП.00</t>
  </si>
  <si>
    <t>ОП.01</t>
  </si>
  <si>
    <t>ОП.02</t>
  </si>
  <si>
    <t>ОП.03</t>
  </si>
  <si>
    <t>ОП.04</t>
  </si>
  <si>
    <t>ОП.05</t>
  </si>
  <si>
    <t>ОП.06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</si>
  <si>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</si>
  <si>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</si>
  <si>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</si>
  <si>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УП.01</t>
  </si>
  <si>
    <t>УП.02</t>
  </si>
  <si>
    <t>УП.03</t>
  </si>
  <si>
    <t>ФК.00</t>
  </si>
  <si>
    <t>Физическая кульура</t>
  </si>
  <si>
    <t>Эксплуатация и техническое обслуживание сельскохозяйственных машин и оборудования</t>
  </si>
  <si>
    <t>Технология механизированных работ в сельском хозяйстве</t>
  </si>
  <si>
    <t>Выполнение слесарных работ по ремонту и техническому обслуживанию сельскохозяйственных машин и оборудования</t>
  </si>
  <si>
    <t>Технология слесарных работ по ремонту и техническому обслуживанию сельскохозяйственных машин и оборудования</t>
  </si>
  <si>
    <t>Транспортировка грузов</t>
  </si>
  <si>
    <t>Теоретическая подготовка водителей автомобилей категории "С"</t>
  </si>
  <si>
    <t xml:space="preserve">ВСЕГО </t>
  </si>
  <si>
    <t>П.01</t>
  </si>
  <si>
    <t>обучающегося в неделю</t>
  </si>
  <si>
    <t xml:space="preserve">ПМ.01. Эксплуатация и техническое обслуживание сельскохозяйственных машин и оборудования </t>
  </si>
  <si>
    <t>ПМ.02  Выполнение слесарных работ по ремонту и техническому обслуживанию сельскохозяйственных машин и оборудования</t>
  </si>
  <si>
    <t>ПМ.03  Транспортировка грузов</t>
  </si>
  <si>
    <t>Теоретическое                   обучение</t>
  </si>
  <si>
    <t xml:space="preserve">Общепрофессиональный учебный цикл </t>
  </si>
  <si>
    <t>Профессиональный учебный цикл</t>
  </si>
  <si>
    <t xml:space="preserve">  Экзаменов (квалификационных)</t>
  </si>
  <si>
    <t>Государственная итоговая аттестация</t>
  </si>
  <si>
    <t xml:space="preserve">Максимальный объем аудиторной учебной нагрузки </t>
  </si>
  <si>
    <t>Промежуточная  аттестация</t>
  </si>
  <si>
    <t>Практика</t>
  </si>
  <si>
    <t>Каникулярное время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</si>
  <si>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</si>
  <si>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</si>
  <si>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</si>
  <si>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</si>
  <si>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</si>
  <si>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Итого</t>
  </si>
  <si>
    <t>Государственная итоговая аттестация,включающая подготовку и защиту выпускной квалификационной работы</t>
  </si>
  <si>
    <t>Производственная      практика</t>
  </si>
  <si>
    <t>ОУД.00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</si>
  <si>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</si>
  <si>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</si>
  <si>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</si>
  <si>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</si>
  <si>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</si>
  <si>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</si>
  <si>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</si>
  <si>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</si>
  <si>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</si>
  <si>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</si>
  <si>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ОУДП.01</t>
  </si>
  <si>
    <t>ОУДП.02</t>
  </si>
  <si>
    <t xml:space="preserve">Информатика </t>
  </si>
  <si>
    <t>ОУДП.03</t>
  </si>
  <si>
    <t>ОУДД.00</t>
  </si>
  <si>
    <t>ОУДД.01</t>
  </si>
  <si>
    <t>6**</t>
  </si>
  <si>
    <t>Концентрированно</t>
  </si>
  <si>
    <t>2нед</t>
  </si>
  <si>
    <t>ОУДБ.09</t>
  </si>
  <si>
    <t>Всего:</t>
  </si>
  <si>
    <t>1404ч. / 39 недель</t>
  </si>
  <si>
    <t xml:space="preserve">Русский язык </t>
  </si>
  <si>
    <t xml:space="preserve"> Дифференцированных зачетов по практике</t>
  </si>
  <si>
    <t>Астрономия</t>
  </si>
  <si>
    <t>4**</t>
  </si>
  <si>
    <t>3  недели</t>
  </si>
  <si>
    <t xml:space="preserve">Учебная </t>
  </si>
  <si>
    <t xml:space="preserve">                  Производственная </t>
  </si>
  <si>
    <t>3                        4</t>
  </si>
  <si>
    <t>5**</t>
  </si>
  <si>
    <t xml:space="preserve">  4 недели                   </t>
  </si>
  <si>
    <t>3 недели                                       8 недель</t>
  </si>
  <si>
    <t>Пояснительная записка</t>
  </si>
  <si>
    <t>1.Настоящий учебный план государственного бюджетного профессионального образовательного учреждения «Кисловодский государственный многопрофильный техникум» разработан на основе Федерального закона Российской Федерации от 29 декабря 2012 г. N 273-ФЗ «Об образовании в Российской Федерации», Федерального государственного образовательного стандарта среднего профессионального образования по профессии 35.01.13 Тракторист-машинист сельскохозяйственного производства, утвержденного приказом Министерства образования и науки Российской Федерации от 02.08.2013 г  № 740 , зарегистрированного в Минюсте РФ  20.08.2013 N 29506, с изменениями, внесенными приказом Министерства образования и науки РФ от 09.04. 2015 г № 390;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(зарегистрировано в Минюсте России 30.07.2013 N 29200), приказа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 Приказа Минобрнауки России от 29.10.2013 № 1199 «Об утверждении перечня профессий среднего профессионального образования»,  Приказа Минобрнауки России от 16.08.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образования», решения коллегии министерства образования и молодежной политики Ставропольского края № 1 от 24.02.2016 г.</t>
  </si>
  <si>
    <t xml:space="preserve">Математика </t>
  </si>
  <si>
    <t>20 недель (14 недель)</t>
  </si>
  <si>
    <t>Основы предпринимательства и финансовой грамотности</t>
  </si>
  <si>
    <t>8недель**</t>
  </si>
  <si>
    <t xml:space="preserve">4 недели                                     </t>
  </si>
  <si>
    <t>2. Рабочий учебный план вводится с 01.09.2019 г.</t>
  </si>
  <si>
    <t xml:space="preserve">Производственная </t>
  </si>
  <si>
    <t>17  недель</t>
  </si>
  <si>
    <t>ОК 1-7, ПК 1.3-1.4, 2.1-2.6, 3.3, 3.5</t>
  </si>
  <si>
    <t>ОК 1-7, ПК 1.3-1.4, 2.1-2.6, 3.3-3.4</t>
  </si>
  <si>
    <t>ОК 1-7, ПК 1.3-1.4, 2.1-2.2, 3.3-3.6</t>
  </si>
  <si>
    <t>ОК 1-7, ПК 1.3, 2.1-2.2, 3.1-3.6</t>
  </si>
  <si>
    <t>ОК 1-7, ПК 1.1-1.3, 2.1-2.4, 3.3-3.6</t>
  </si>
  <si>
    <t>ОК 1-7, ПК 1.1-1.4, 2.1-2.6, 3.1-3.6</t>
  </si>
  <si>
    <t>ОК 1-7, ПК 1.1-1.4</t>
  </si>
  <si>
    <t>ОК 1-7, ПК  2.1-2.6</t>
  </si>
  <si>
    <t>ОК 1-8, ПК 3.1-3.6</t>
  </si>
  <si>
    <t>ОК 2,3,6,7,8</t>
  </si>
  <si>
    <t xml:space="preserve">Дифференцированных зачетов (без физической культуры и практик) </t>
  </si>
  <si>
    <t>ОП.07</t>
  </si>
  <si>
    <t>Консультации предусматриваются из расчета 4 часа на одного обучающегося на каждый учебный год. Количество консультаций на каждую учебную дисциплину, междисциплинарный курс утверждается в начале каждого учебного года при распределении учебной нагрузки</t>
  </si>
  <si>
    <t xml:space="preserve"> 2 нед. с  17 по 30 июня</t>
  </si>
  <si>
    <t xml:space="preserve"> выпускная квалификационная работа</t>
  </si>
  <si>
    <t>(выпускная практическая квалификационная работа</t>
  </si>
  <si>
    <t xml:space="preserve"> и письменная экзаменационная работа)</t>
  </si>
  <si>
    <t>4. В течение срока освоения ППКРС по профессии 35.01.13 Тракторист-машинист сельскохозяйственного производства получение среднего общего образования реализуется на 1-3 курсах, общеобразовательные дисциплины изучаются в 1, 2, 3, 4, 5 и 6 семестрах. По общеобразовательным учебным дисциплинам самостоятельная внеаудиторная работа обучающихся предусматривает выполнение индивидуальных проектов.Введена учебная дисциплина "Родной язык" на основании письма № 05-ПГ-МП-10541 от 07.06.2019 г., поступившего от департамента государственной политики в сфере профессионального образования и опережающей подготовки кадров по вопросу «О введении дисциплины из обязательной предметной области «Родной язык и родная литература» в учебные планы 2019-2020 учебного года»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</si>
</sst>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101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Arial Cyr"/>
      <family val="0"/>
    </font>
    <font>
      <sz val="12"/>
      <name val="Calibri"/>
      <family val="2"/>
    </font>
    <font>
      <sz val="7"/>
      <name val="Times New Roman Cyr"/>
      <family val="1"/>
    </font>
    <font>
      <b/>
      <i/>
      <sz val="10"/>
      <color indexed="4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i/>
      <sz val="10"/>
      <name val="Times New Roman Cyr"/>
      <family val="1"/>
    </font>
    <font>
      <b/>
      <sz val="10"/>
      <color indexed="41"/>
      <name val="Times New Roman Cyr"/>
      <family val="1"/>
    </font>
    <font>
      <b/>
      <sz val="9"/>
      <name val="Times New Roman Cyr"/>
      <family val="1"/>
    </font>
    <font>
      <b/>
      <sz val="7"/>
      <color indexed="41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i/>
      <u val="single"/>
      <sz val="9"/>
      <name val="Times New Roman Cyr"/>
      <family val="1"/>
    </font>
    <font>
      <b/>
      <i/>
      <u val="single"/>
      <sz val="9"/>
      <name val="Arial"/>
      <family val="2"/>
    </font>
    <font>
      <b/>
      <sz val="9"/>
      <color indexed="12"/>
      <name val="Times New Roman"/>
      <family val="1"/>
    </font>
    <font>
      <b/>
      <sz val="7"/>
      <color indexed="10"/>
      <name val="Times New Roman Cyr"/>
      <family val="1"/>
    </font>
    <font>
      <b/>
      <i/>
      <sz val="9"/>
      <color indexed="12"/>
      <name val="Times New Roman"/>
      <family val="1"/>
    </font>
    <font>
      <b/>
      <sz val="8"/>
      <name val="Times New Roman Cyr"/>
      <family val="1"/>
    </font>
    <font>
      <b/>
      <i/>
      <sz val="9"/>
      <color indexed="12"/>
      <name val="Times New Roman Cyr"/>
      <family val="0"/>
    </font>
    <font>
      <b/>
      <sz val="5"/>
      <name val="Times New Roman Cyr"/>
      <family val="1"/>
    </font>
    <font>
      <b/>
      <sz val="6"/>
      <name val="Arial Narrow"/>
      <family val="2"/>
    </font>
    <font>
      <b/>
      <sz val="6"/>
      <name val="Times New Roman Cyr"/>
      <family val="1"/>
    </font>
    <font>
      <b/>
      <sz val="10"/>
      <name val="Wingdings"/>
      <family val="0"/>
    </font>
    <font>
      <b/>
      <sz val="7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name val="Times New Roman Cyr"/>
      <family val="1"/>
    </font>
    <font>
      <b/>
      <sz val="20"/>
      <name val="Times New Roman Cyr"/>
      <family val="1"/>
    </font>
    <font>
      <b/>
      <sz val="20"/>
      <name val="Wingdings"/>
      <family val="0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6"/>
      <name val="Symbol"/>
      <family val="1"/>
    </font>
    <font>
      <b/>
      <sz val="6"/>
      <name val="Times New Roman"/>
      <family val="1"/>
    </font>
    <font>
      <sz val="11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1" applyNumberFormat="0" applyAlignment="0" applyProtection="0"/>
    <xf numFmtId="0" fontId="87" fillId="26" borderId="2" applyNumberFormat="0" applyAlignment="0" applyProtection="0"/>
    <xf numFmtId="0" fontId="88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7" borderId="7" applyNumberFormat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31" borderId="0" applyNumberFormat="0" applyBorder="0" applyAlignment="0" applyProtection="0"/>
  </cellStyleXfs>
  <cellXfs count="959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4" borderId="1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 quotePrefix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 quotePrefix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 quotePrefix="1">
      <alignment horizontal="center" vertical="center"/>
    </xf>
    <xf numFmtId="0" fontId="5" fillId="32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34" borderId="10" xfId="0" applyFont="1" applyFill="1" applyBorder="1" applyAlignment="1" quotePrefix="1">
      <alignment horizontal="center" vertical="center"/>
    </xf>
    <xf numFmtId="0" fontId="5" fillId="36" borderId="10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 quotePrefix="1">
      <alignment horizontal="center" vertical="center"/>
    </xf>
    <xf numFmtId="0" fontId="7" fillId="4" borderId="10" xfId="0" applyFont="1" applyFill="1" applyBorder="1" applyAlignment="1" quotePrefix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1" fontId="5" fillId="4" borderId="36" xfId="0" applyNumberFormat="1" applyFont="1" applyFill="1" applyBorder="1" applyAlignment="1">
      <alignment horizontal="center"/>
    </xf>
    <xf numFmtId="1" fontId="5" fillId="32" borderId="36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 quotePrefix="1">
      <alignment horizontal="center"/>
    </xf>
    <xf numFmtId="0" fontId="5" fillId="34" borderId="16" xfId="0" applyFont="1" applyFill="1" applyBorder="1" applyAlignment="1" quotePrefix="1">
      <alignment horizontal="center"/>
    </xf>
    <xf numFmtId="0" fontId="5" fillId="36" borderId="16" xfId="0" applyFont="1" applyFill="1" applyBorder="1" applyAlignment="1" quotePrefix="1">
      <alignment horizontal="center"/>
    </xf>
    <xf numFmtId="0" fontId="5" fillId="4" borderId="16" xfId="0" applyFont="1" applyFill="1" applyBorder="1" applyAlignment="1" quotePrefix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3" borderId="16" xfId="0" applyFont="1" applyFill="1" applyBorder="1" applyAlignment="1" quotePrefix="1">
      <alignment horizontal="center"/>
    </xf>
    <xf numFmtId="0" fontId="5" fillId="35" borderId="16" xfId="0" applyFont="1" applyFill="1" applyBorder="1" applyAlignment="1" quotePrefix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5" fillId="32" borderId="33" xfId="0" applyFont="1" applyFill="1" applyBorder="1" applyAlignment="1" quotePrefix="1">
      <alignment horizontal="center" vertical="center"/>
    </xf>
    <xf numFmtId="0" fontId="5" fillId="33" borderId="33" xfId="0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 quotePrefix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5" fillId="4" borderId="40" xfId="0" applyFont="1" applyFill="1" applyBorder="1" applyAlignment="1" quotePrefix="1">
      <alignment horizontal="center" vertical="center"/>
    </xf>
    <xf numFmtId="0" fontId="3" fillId="4" borderId="41" xfId="0" applyFont="1" applyFill="1" applyBorder="1" applyAlignment="1" quotePrefix="1">
      <alignment horizontal="center" vertical="center"/>
    </xf>
    <xf numFmtId="0" fontId="5" fillId="4" borderId="42" xfId="0" applyFont="1" applyFill="1" applyBorder="1" applyAlignment="1" quotePrefix="1">
      <alignment horizontal="center" vertical="center"/>
    </xf>
    <xf numFmtId="0" fontId="5" fillId="32" borderId="46" xfId="0" applyFont="1" applyFill="1" applyBorder="1" applyAlignment="1" quotePrefix="1">
      <alignment horizontal="center" vertical="center"/>
    </xf>
    <xf numFmtId="0" fontId="5" fillId="32" borderId="41" xfId="0" applyFont="1" applyFill="1" applyBorder="1" applyAlignment="1" quotePrefix="1">
      <alignment horizontal="center" vertical="center"/>
    </xf>
    <xf numFmtId="0" fontId="3" fillId="35" borderId="42" xfId="0" applyFont="1" applyFill="1" applyBorder="1" applyAlignment="1" quotePrefix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/>
    </xf>
    <xf numFmtId="16" fontId="3" fillId="35" borderId="42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5" fillId="35" borderId="41" xfId="0" applyFont="1" applyFill="1" applyBorder="1" applyAlignment="1" quotePrefix="1">
      <alignment horizontal="center"/>
    </xf>
    <xf numFmtId="0" fontId="5" fillId="35" borderId="42" xfId="0" applyFont="1" applyFill="1" applyBorder="1" applyAlignment="1" quotePrefix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6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180" fontId="6" fillId="36" borderId="41" xfId="0" applyNumberFormat="1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 quotePrefix="1">
      <alignment horizontal="center" vertical="center"/>
    </xf>
    <xf numFmtId="0" fontId="5" fillId="36" borderId="42" xfId="0" applyFont="1" applyFill="1" applyBorder="1" applyAlignment="1" quotePrefix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35" borderId="17" xfId="0" applyFont="1" applyFill="1" applyBorder="1" applyAlignment="1" quotePrefix="1">
      <alignment horizontal="center"/>
    </xf>
    <xf numFmtId="0" fontId="5" fillId="35" borderId="17" xfId="0" applyFont="1" applyFill="1" applyBorder="1" applyAlignment="1" quotePrefix="1">
      <alignment horizontal="center" vertical="center"/>
    </xf>
    <xf numFmtId="0" fontId="5" fillId="35" borderId="43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" fontId="5" fillId="4" borderId="37" xfId="0" applyNumberFormat="1" applyFont="1" applyFill="1" applyBorder="1" applyAlignment="1">
      <alignment horizontal="center"/>
    </xf>
    <xf numFmtId="1" fontId="5" fillId="33" borderId="43" xfId="0" applyNumberFormat="1" applyFont="1" applyFill="1" applyBorder="1" applyAlignment="1">
      <alignment horizontal="center"/>
    </xf>
    <xf numFmtId="0" fontId="5" fillId="32" borderId="48" xfId="0" applyNumberFormat="1" applyFont="1" applyFill="1" applyBorder="1" applyAlignment="1">
      <alignment horizontal="center"/>
    </xf>
    <xf numFmtId="0" fontId="5" fillId="32" borderId="11" xfId="0" applyFont="1" applyFill="1" applyBorder="1" applyAlignment="1" quotePrefix="1">
      <alignment horizontal="center" vertical="center"/>
    </xf>
    <xf numFmtId="0" fontId="5" fillId="33" borderId="46" xfId="0" applyFont="1" applyFill="1" applyBorder="1" applyAlignment="1" quotePrefix="1">
      <alignment horizontal="center" vertical="center"/>
    </xf>
    <xf numFmtId="0" fontId="5" fillId="33" borderId="41" xfId="0" applyFont="1" applyFill="1" applyBorder="1" applyAlignment="1" quotePrefix="1">
      <alignment horizontal="center" vertical="center"/>
    </xf>
    <xf numFmtId="0" fontId="3" fillId="33" borderId="41" xfId="0" applyFont="1" applyFill="1" applyBorder="1" applyAlignment="1" quotePrefix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4" borderId="13" xfId="0" applyFont="1" applyFill="1" applyBorder="1" applyAlignment="1" quotePrefix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5" fillId="4" borderId="13" xfId="0" applyFont="1" applyFill="1" applyBorder="1" applyAlignment="1" quotePrefix="1">
      <alignment horizontal="center"/>
    </xf>
    <xf numFmtId="0" fontId="5" fillId="32" borderId="13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5" fillId="33" borderId="13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0" fontId="5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7" borderId="10" xfId="0" applyFont="1" applyFill="1" applyBorder="1" applyAlignment="1" quotePrefix="1">
      <alignment horizontal="center"/>
    </xf>
    <xf numFmtId="0" fontId="5" fillId="3" borderId="10" xfId="0" applyFont="1" applyFill="1" applyBorder="1" applyAlignment="1" quotePrefix="1">
      <alignment horizontal="center" vertical="center"/>
    </xf>
    <xf numFmtId="1" fontId="5" fillId="4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5" fillId="37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 quotePrefix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4" borderId="10" xfId="0" applyFont="1" applyFill="1" applyBorder="1" applyAlignment="1" quotePrefix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5" fillId="38" borderId="39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5" fillId="37" borderId="41" xfId="0" applyFont="1" applyFill="1" applyBorder="1" applyAlignment="1" quotePrefix="1">
      <alignment horizontal="center"/>
    </xf>
    <xf numFmtId="0" fontId="5" fillId="37" borderId="41" xfId="0" applyFont="1" applyFill="1" applyBorder="1" applyAlignment="1" quotePrefix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1" xfId="0" applyFont="1" applyFill="1" applyBorder="1" applyAlignment="1" quotePrefix="1">
      <alignment horizontal="center" vertical="center"/>
    </xf>
    <xf numFmtId="0" fontId="5" fillId="5" borderId="42" xfId="0" applyFont="1" applyFill="1" applyBorder="1" applyAlignment="1" quotePrefix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6" fillId="36" borderId="41" xfId="0" applyFont="1" applyFill="1" applyBorder="1" applyAlignment="1">
      <alignment horizontal="center" vertical="center"/>
    </xf>
    <xf numFmtId="0" fontId="3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4" borderId="41" xfId="0" applyFont="1" applyFill="1" applyBorder="1" applyAlignment="1" quotePrefix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5" fillId="32" borderId="42" xfId="0" applyFont="1" applyFill="1" applyBorder="1" applyAlignment="1" quotePrefix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18" fillId="32" borderId="42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 quotePrefix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5" fillId="32" borderId="58" xfId="0" applyFont="1" applyFill="1" applyBorder="1" applyAlignment="1" quotePrefix="1">
      <alignment horizontal="center"/>
    </xf>
    <xf numFmtId="0" fontId="3" fillId="32" borderId="51" xfId="0" applyFont="1" applyFill="1" applyBorder="1" applyAlignment="1" quotePrefix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5" fillId="0" borderId="48" xfId="0" applyFont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/>
    </xf>
    <xf numFmtId="1" fontId="5" fillId="36" borderId="59" xfId="0" applyNumberFormat="1" applyFont="1" applyFill="1" applyBorder="1" applyAlignment="1">
      <alignment horizontal="center"/>
    </xf>
    <xf numFmtId="0" fontId="5" fillId="36" borderId="33" xfId="0" applyFont="1" applyFill="1" applyBorder="1" applyAlignment="1" quotePrefix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0" borderId="61" xfId="0" applyFont="1" applyBorder="1" applyAlignment="1" quotePrefix="1">
      <alignment horizontal="center" vertical="center"/>
    </xf>
    <xf numFmtId="0" fontId="5" fillId="32" borderId="40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left" vertical="center" wrapText="1"/>
    </xf>
    <xf numFmtId="0" fontId="5" fillId="35" borderId="4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6" borderId="46" xfId="0" applyFont="1" applyFill="1" applyBorder="1" applyAlignment="1" quotePrefix="1">
      <alignment horizontal="center" vertical="center"/>
    </xf>
    <xf numFmtId="0" fontId="5" fillId="36" borderId="33" xfId="0" applyFont="1" applyFill="1" applyBorder="1" applyAlignment="1" quotePrefix="1">
      <alignment horizontal="center" vertical="center"/>
    </xf>
    <xf numFmtId="0" fontId="5" fillId="36" borderId="40" xfId="0" applyFont="1" applyFill="1" applyBorder="1" applyAlignment="1" quotePrefix="1">
      <alignment horizontal="center" vertical="center"/>
    </xf>
    <xf numFmtId="0" fontId="5" fillId="4" borderId="46" xfId="0" applyFont="1" applyFill="1" applyBorder="1" applyAlignment="1" quotePrefix="1">
      <alignment horizontal="center" vertical="center"/>
    </xf>
    <xf numFmtId="0" fontId="5" fillId="4" borderId="33" xfId="0" applyFont="1" applyFill="1" applyBorder="1" applyAlignment="1" quotePrefix="1">
      <alignment horizontal="center" vertical="center"/>
    </xf>
    <xf numFmtId="0" fontId="5" fillId="33" borderId="31" xfId="0" applyFont="1" applyFill="1" applyBorder="1" applyAlignment="1" quotePrefix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left" vertical="center" wrapText="1"/>
    </xf>
    <xf numFmtId="0" fontId="5" fillId="0" borderId="46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40" xfId="0" applyFont="1" applyBorder="1" applyAlignment="1" quotePrefix="1">
      <alignment horizontal="center"/>
    </xf>
    <xf numFmtId="0" fontId="5" fillId="3" borderId="33" xfId="0" applyFont="1" applyFill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34" borderId="33" xfId="0" applyFont="1" applyFill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18" fillId="32" borderId="4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6" borderId="57" xfId="0" applyFont="1" applyFill="1" applyBorder="1" applyAlignment="1" quotePrefix="1">
      <alignment horizontal="center"/>
    </xf>
    <xf numFmtId="0" fontId="0" fillId="36" borderId="55" xfId="0" applyFont="1" applyFill="1" applyBorder="1" applyAlignment="1">
      <alignment horizontal="center" vertical="center"/>
    </xf>
    <xf numFmtId="0" fontId="5" fillId="36" borderId="44" xfId="0" applyFont="1" applyFill="1" applyBorder="1" applyAlignment="1" quotePrefix="1">
      <alignment horizontal="center"/>
    </xf>
    <xf numFmtId="0" fontId="0" fillId="36" borderId="48" xfId="0" applyFont="1" applyFill="1" applyBorder="1" applyAlignment="1">
      <alignment horizontal="center" vertical="center"/>
    </xf>
    <xf numFmtId="0" fontId="3" fillId="32" borderId="11" xfId="0" applyFont="1" applyFill="1" applyBorder="1" applyAlignment="1" quotePrefix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left" vertical="center" wrapText="1"/>
    </xf>
    <xf numFmtId="0" fontId="5" fillId="32" borderId="63" xfId="0" applyFon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1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36" fillId="0" borderId="0" xfId="0" applyFont="1" applyAlignment="1">
      <alignment horizontal="right"/>
    </xf>
    <xf numFmtId="0" fontId="4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top"/>
    </xf>
    <xf numFmtId="186" fontId="5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86" fontId="5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86" fontId="6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 horizontal="center"/>
    </xf>
    <xf numFmtId="0" fontId="30" fillId="0" borderId="0" xfId="53" applyFont="1" applyAlignment="1">
      <alignment horizontal="center"/>
      <protection/>
    </xf>
    <xf numFmtId="0" fontId="39" fillId="0" borderId="0" xfId="53" applyFont="1" applyBorder="1" applyAlignment="1">
      <alignment horizontal="left"/>
      <protection/>
    </xf>
    <xf numFmtId="0" fontId="32" fillId="0" borderId="0" xfId="53" applyFont="1" applyBorder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0" fontId="37" fillId="0" borderId="0" xfId="53" applyFont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left" vertical="center"/>
    </xf>
    <xf numFmtId="0" fontId="14" fillId="39" borderId="10" xfId="0" applyFont="1" applyFill="1" applyBorder="1" applyAlignment="1">
      <alignment vertical="center"/>
    </xf>
    <xf numFmtId="0" fontId="14" fillId="39" borderId="10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15" fillId="39" borderId="0" xfId="0" applyFont="1" applyFill="1" applyAlignment="1">
      <alignment/>
    </xf>
    <xf numFmtId="0" fontId="23" fillId="39" borderId="0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/>
    </xf>
    <xf numFmtId="0" fontId="63" fillId="39" borderId="0" xfId="0" applyFont="1" applyFill="1" applyAlignment="1">
      <alignment/>
    </xf>
    <xf numFmtId="0" fontId="14" fillId="39" borderId="66" xfId="0" applyFont="1" applyFill="1" applyBorder="1" applyAlignment="1">
      <alignment vertical="center"/>
    </xf>
    <xf numFmtId="0" fontId="14" fillId="39" borderId="20" xfId="0" applyFont="1" applyFill="1" applyBorder="1" applyAlignment="1">
      <alignment vertical="center" wrapText="1"/>
    </xf>
    <xf numFmtId="0" fontId="14" fillId="39" borderId="26" xfId="0" applyFont="1" applyFill="1" applyBorder="1" applyAlignment="1">
      <alignment vertical="center"/>
    </xf>
    <xf numFmtId="0" fontId="14" fillId="39" borderId="27" xfId="0" applyFont="1" applyFill="1" applyBorder="1" applyAlignment="1">
      <alignment vertical="center" wrapText="1"/>
    </xf>
    <xf numFmtId="0" fontId="14" fillId="39" borderId="67" xfId="0" applyFont="1" applyFill="1" applyBorder="1" applyAlignment="1">
      <alignment horizontal="center"/>
    </xf>
    <xf numFmtId="0" fontId="0" fillId="39" borderId="5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0" fillId="39" borderId="61" xfId="0" applyFont="1" applyFill="1" applyBorder="1" applyAlignment="1">
      <alignment horizontal="center"/>
    </xf>
    <xf numFmtId="0" fontId="14" fillId="39" borderId="24" xfId="0" applyFont="1" applyFill="1" applyBorder="1" applyAlignment="1">
      <alignment horizontal="center"/>
    </xf>
    <xf numFmtId="0" fontId="14" fillId="39" borderId="51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14" fillId="39" borderId="61" xfId="0" applyFont="1" applyFill="1" applyBorder="1" applyAlignment="1">
      <alignment horizontal="center"/>
    </xf>
    <xf numFmtId="0" fontId="14" fillId="39" borderId="68" xfId="0" applyFont="1" applyFill="1" applyBorder="1" applyAlignment="1">
      <alignment vertical="center"/>
    </xf>
    <xf numFmtId="0" fontId="14" fillId="39" borderId="22" xfId="0" applyFont="1" applyFill="1" applyBorder="1" applyAlignment="1">
      <alignment vertical="center" wrapText="1"/>
    </xf>
    <xf numFmtId="1" fontId="14" fillId="39" borderId="41" xfId="0" applyNumberFormat="1" applyFont="1" applyFill="1" applyBorder="1" applyAlignment="1">
      <alignment horizontal="center" textRotation="90"/>
    </xf>
    <xf numFmtId="1" fontId="14" fillId="39" borderId="10" xfId="0" applyNumberFormat="1" applyFont="1" applyFill="1" applyBorder="1" applyAlignment="1">
      <alignment horizontal="center" textRotation="90"/>
    </xf>
    <xf numFmtId="1" fontId="14" fillId="39" borderId="11" xfId="0" applyNumberFormat="1" applyFont="1" applyFill="1" applyBorder="1" applyAlignment="1">
      <alignment horizontal="center" textRotation="90"/>
    </xf>
    <xf numFmtId="1" fontId="14" fillId="39" borderId="10" xfId="0" applyNumberFormat="1" applyFont="1" applyFill="1" applyBorder="1" applyAlignment="1">
      <alignment horizontal="center" textRotation="90" wrapText="1"/>
    </xf>
    <xf numFmtId="1" fontId="14" fillId="39" borderId="42" xfId="0" applyNumberFormat="1" applyFont="1" applyFill="1" applyBorder="1" applyAlignment="1">
      <alignment horizontal="center" textRotation="90" wrapText="1"/>
    </xf>
    <xf numFmtId="1" fontId="14" fillId="39" borderId="51" xfId="0" applyNumberFormat="1" applyFont="1" applyFill="1" applyBorder="1" applyAlignment="1">
      <alignment horizontal="center" textRotation="90"/>
    </xf>
    <xf numFmtId="1" fontId="14" fillId="39" borderId="11" xfId="0" applyNumberFormat="1" applyFont="1" applyFill="1" applyBorder="1" applyAlignment="1">
      <alignment horizontal="center" textRotation="90" wrapText="1"/>
    </xf>
    <xf numFmtId="0" fontId="15" fillId="39" borderId="0" xfId="0" applyFont="1" applyFill="1" applyBorder="1" applyAlignment="1">
      <alignment/>
    </xf>
    <xf numFmtId="0" fontId="14" fillId="39" borderId="47" xfId="0" applyFont="1" applyFill="1" applyBorder="1" applyAlignment="1" quotePrefix="1">
      <alignment horizontal="center" vertical="center"/>
    </xf>
    <xf numFmtId="0" fontId="14" fillId="39" borderId="17" xfId="0" applyFont="1" applyFill="1" applyBorder="1" applyAlignment="1" quotePrefix="1">
      <alignment horizontal="center" vertical="center" wrapText="1"/>
    </xf>
    <xf numFmtId="0" fontId="14" fillId="39" borderId="17" xfId="0" applyFont="1" applyFill="1" applyBorder="1" applyAlignment="1" quotePrefix="1">
      <alignment horizontal="center" vertical="center"/>
    </xf>
    <xf numFmtId="0" fontId="14" fillId="39" borderId="43" xfId="0" applyFont="1" applyFill="1" applyBorder="1" applyAlignment="1" quotePrefix="1">
      <alignment horizontal="center" vertical="center" wrapText="1"/>
    </xf>
    <xf numFmtId="0" fontId="14" fillId="39" borderId="43" xfId="0" applyFont="1" applyFill="1" applyBorder="1" applyAlignment="1" quotePrefix="1">
      <alignment horizontal="center" vertical="center"/>
    </xf>
    <xf numFmtId="0" fontId="14" fillId="39" borderId="47" xfId="0" applyFont="1" applyFill="1" applyBorder="1" applyAlignment="1" quotePrefix="1">
      <alignment horizontal="center" vertical="center" wrapText="1"/>
    </xf>
    <xf numFmtId="0" fontId="14" fillId="39" borderId="48" xfId="0" applyFont="1" applyFill="1" applyBorder="1" applyAlignment="1" quotePrefix="1">
      <alignment horizontal="center" vertical="center"/>
    </xf>
    <xf numFmtId="0" fontId="14" fillId="39" borderId="55" xfId="0" applyFont="1" applyFill="1" applyBorder="1" applyAlignment="1" quotePrefix="1">
      <alignment horizontal="center" vertical="center" wrapText="1"/>
    </xf>
    <xf numFmtId="0" fontId="0" fillId="39" borderId="34" xfId="0" applyFont="1" applyFill="1" applyBorder="1" applyAlignment="1">
      <alignment vertical="center" wrapText="1"/>
    </xf>
    <xf numFmtId="0" fontId="15" fillId="39" borderId="30" xfId="0" applyFont="1" applyFill="1" applyBorder="1" applyAlignment="1">
      <alignment/>
    </xf>
    <xf numFmtId="0" fontId="65" fillId="39" borderId="0" xfId="0" applyFont="1" applyFill="1" applyBorder="1" applyAlignment="1">
      <alignment/>
    </xf>
    <xf numFmtId="0" fontId="65" fillId="39" borderId="68" xfId="0" applyFont="1" applyFill="1" applyBorder="1" applyAlignment="1">
      <alignment horizontal="center" vertical="center"/>
    </xf>
    <xf numFmtId="0" fontId="65" fillId="39" borderId="22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/>
    </xf>
    <xf numFmtId="0" fontId="24" fillId="39" borderId="22" xfId="0" applyFont="1" applyFill="1" applyBorder="1" applyAlignment="1">
      <alignment horizontal="center" vertical="center" wrapText="1"/>
    </xf>
    <xf numFmtId="0" fontId="24" fillId="39" borderId="65" xfId="0" applyFont="1" applyFill="1" applyBorder="1" applyAlignment="1">
      <alignment horizontal="center" vertical="center" wrapText="1"/>
    </xf>
    <xf numFmtId="0" fontId="24" fillId="39" borderId="31" xfId="0" applyFont="1" applyFill="1" applyBorder="1" applyAlignment="1">
      <alignment horizontal="center" vertical="center"/>
    </xf>
    <xf numFmtId="0" fontId="24" fillId="39" borderId="65" xfId="0" applyFont="1" applyFill="1" applyBorder="1" applyAlignment="1">
      <alignment horizontal="center" vertical="center"/>
    </xf>
    <xf numFmtId="0" fontId="24" fillId="39" borderId="46" xfId="0" applyFont="1" applyFill="1" applyBorder="1" applyAlignment="1">
      <alignment horizontal="center" vertical="center"/>
    </xf>
    <xf numFmtId="0" fontId="24" fillId="39" borderId="33" xfId="0" applyFont="1" applyFill="1" applyBorder="1" applyAlignment="1">
      <alignment horizontal="center" vertical="center"/>
    </xf>
    <xf numFmtId="0" fontId="24" fillId="39" borderId="44" xfId="0" applyFont="1" applyFill="1" applyBorder="1" applyAlignment="1">
      <alignment horizontal="center" vertical="center"/>
    </xf>
    <xf numFmtId="0" fontId="24" fillId="39" borderId="40" xfId="0" applyFont="1" applyFill="1" applyBorder="1" applyAlignment="1">
      <alignment horizontal="center" vertical="center"/>
    </xf>
    <xf numFmtId="0" fontId="24" fillId="39" borderId="57" xfId="0" applyFont="1" applyFill="1" applyBorder="1" applyAlignment="1">
      <alignment horizontal="center" vertical="center"/>
    </xf>
    <xf numFmtId="0" fontId="24" fillId="39" borderId="32" xfId="0" applyFont="1" applyFill="1" applyBorder="1" applyAlignment="1">
      <alignment horizontal="center" vertical="center"/>
    </xf>
    <xf numFmtId="0" fontId="65" fillId="39" borderId="0" xfId="0" applyFont="1" applyFill="1" applyAlignment="1">
      <alignment/>
    </xf>
    <xf numFmtId="0" fontId="24" fillId="39" borderId="41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top" wrapText="1"/>
    </xf>
    <xf numFmtId="0" fontId="24" fillId="39" borderId="10" xfId="0" applyFont="1" applyFill="1" applyBorder="1" applyAlignment="1">
      <alignment horizontal="center" vertical="center"/>
    </xf>
    <xf numFmtId="0" fontId="24" fillId="39" borderId="42" xfId="0" applyFont="1" applyFill="1" applyBorder="1" applyAlignment="1">
      <alignment horizontal="center" vertical="center"/>
    </xf>
    <xf numFmtId="0" fontId="24" fillId="39" borderId="51" xfId="0" applyFont="1" applyFill="1" applyBorder="1" applyAlignment="1">
      <alignment horizontal="center" vertical="center"/>
    </xf>
    <xf numFmtId="0" fontId="24" fillId="39" borderId="11" xfId="0" applyFont="1" applyFill="1" applyBorder="1" applyAlignment="1">
      <alignment horizontal="center" vertical="center"/>
    </xf>
    <xf numFmtId="0" fontId="24" fillId="39" borderId="61" xfId="0" applyFont="1" applyFill="1" applyBorder="1" applyAlignment="1">
      <alignment horizontal="center" vertical="center"/>
    </xf>
    <xf numFmtId="0" fontId="14" fillId="39" borderId="41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0" fontId="14" fillId="39" borderId="5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61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/>
    </xf>
    <xf numFmtId="0" fontId="24" fillId="39" borderId="10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/>
    </xf>
    <xf numFmtId="0" fontId="25" fillId="39" borderId="10" xfId="0" applyFont="1" applyFill="1" applyBorder="1" applyAlignment="1">
      <alignment horizontal="center" vertical="center"/>
    </xf>
    <xf numFmtId="0" fontId="25" fillId="39" borderId="4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vertical="center" wrapText="1"/>
    </xf>
    <xf numFmtId="0" fontId="64" fillId="39" borderId="10" xfId="0" applyFont="1" applyFill="1" applyBorder="1" applyAlignment="1">
      <alignment horizontal="center" vertical="center"/>
    </xf>
    <xf numFmtId="0" fontId="64" fillId="39" borderId="42" xfId="0" applyFont="1" applyFill="1" applyBorder="1" applyAlignment="1">
      <alignment horizontal="center" vertical="center"/>
    </xf>
    <xf numFmtId="0" fontId="15" fillId="39" borderId="41" xfId="0" applyFont="1" applyFill="1" applyBorder="1" applyAlignment="1">
      <alignment/>
    </xf>
    <xf numFmtId="0" fontId="15" fillId="39" borderId="41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3" fillId="39" borderId="61" xfId="0" applyFont="1" applyFill="1" applyBorder="1" applyAlignment="1">
      <alignment wrapText="1"/>
    </xf>
    <xf numFmtId="0" fontId="64" fillId="39" borderId="11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/>
    </xf>
    <xf numFmtId="0" fontId="62" fillId="39" borderId="61" xfId="0" applyFont="1" applyFill="1" applyBorder="1" applyAlignment="1">
      <alignment horizontal="center" vertical="center"/>
    </xf>
    <xf numFmtId="0" fontId="24" fillId="39" borderId="41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vertical="top" wrapText="1"/>
    </xf>
    <xf numFmtId="0" fontId="15" fillId="39" borderId="11" xfId="0" applyFont="1" applyFill="1" applyBorder="1" applyAlignment="1">
      <alignment horizontal="center" vertical="center"/>
    </xf>
    <xf numFmtId="0" fontId="14" fillId="39" borderId="4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vertical="top" wrapText="1"/>
    </xf>
    <xf numFmtId="0" fontId="23" fillId="39" borderId="0" xfId="0" applyFont="1" applyFill="1" applyBorder="1" applyAlignment="1">
      <alignment/>
    </xf>
    <xf numFmtId="0" fontId="64" fillId="39" borderId="41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vertical="center" wrapText="1"/>
    </xf>
    <xf numFmtId="0" fontId="64" fillId="39" borderId="10" xfId="0" applyNumberFormat="1" applyFont="1" applyFill="1" applyBorder="1" applyAlignment="1">
      <alignment horizontal="center" vertical="center"/>
    </xf>
    <xf numFmtId="0" fontId="64" fillId="39" borderId="51" xfId="0" applyFont="1" applyFill="1" applyBorder="1" applyAlignment="1">
      <alignment horizontal="center" vertical="center"/>
    </xf>
    <xf numFmtId="0" fontId="64" fillId="39" borderId="41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66" fillId="39" borderId="61" xfId="0" applyFont="1" applyFill="1" applyBorder="1" applyAlignment="1">
      <alignment wrapText="1"/>
    </xf>
    <xf numFmtId="0" fontId="23" fillId="39" borderId="0" xfId="0" applyFont="1" applyFill="1" applyAlignment="1">
      <alignment/>
    </xf>
    <xf numFmtId="0" fontId="13" fillId="39" borderId="61" xfId="0" applyFont="1" applyFill="1" applyBorder="1" applyAlignment="1">
      <alignment vertical="top" wrapText="1"/>
    </xf>
    <xf numFmtId="0" fontId="64" fillId="39" borderId="10" xfId="0" applyFont="1" applyFill="1" applyBorder="1" applyAlignment="1">
      <alignment/>
    </xf>
    <xf numFmtId="0" fontId="23" fillId="39" borderId="10" xfId="0" applyFont="1" applyFill="1" applyBorder="1" applyAlignment="1">
      <alignment/>
    </xf>
    <xf numFmtId="0" fontId="66" fillId="39" borderId="61" xfId="0" applyFont="1" applyFill="1" applyBorder="1" applyAlignment="1">
      <alignment vertical="top" wrapText="1"/>
    </xf>
    <xf numFmtId="0" fontId="23" fillId="39" borderId="41" xfId="0" applyFont="1" applyFill="1" applyBorder="1" applyAlignment="1">
      <alignment/>
    </xf>
    <xf numFmtId="0" fontId="24" fillId="39" borderId="10" xfId="0" applyFont="1" applyFill="1" applyBorder="1" applyAlignment="1">
      <alignment horizontal="left" vertical="center" wrapText="1"/>
    </xf>
    <xf numFmtId="0" fontId="13" fillId="39" borderId="61" xfId="0" applyFont="1" applyFill="1" applyBorder="1" applyAlignment="1">
      <alignment vertical="top"/>
    </xf>
    <xf numFmtId="0" fontId="24" fillId="39" borderId="67" xfId="0" applyFont="1" applyFill="1" applyBorder="1" applyAlignment="1">
      <alignment vertical="center" wrapText="1"/>
    </xf>
    <xf numFmtId="0" fontId="4" fillId="39" borderId="51" xfId="0" applyFont="1" applyFill="1" applyBorder="1" applyAlignment="1">
      <alignment vertical="center" wrapText="1"/>
    </xf>
    <xf numFmtId="0" fontId="14" fillId="39" borderId="10" xfId="0" applyFont="1" applyFill="1" applyBorder="1" applyAlignment="1" quotePrefix="1">
      <alignment horizontal="center" vertical="center"/>
    </xf>
    <xf numFmtId="0" fontId="14" fillId="39" borderId="51" xfId="0" applyNumberFormat="1" applyFont="1" applyFill="1" applyBorder="1" applyAlignment="1">
      <alignment horizontal="center" vertical="center"/>
    </xf>
    <xf numFmtId="0" fontId="14" fillId="39" borderId="42" xfId="0" applyFont="1" applyFill="1" applyBorder="1" applyAlignment="1" quotePrefix="1">
      <alignment horizontal="center" vertical="center"/>
    </xf>
    <xf numFmtId="0" fontId="14" fillId="39" borderId="41" xfId="0" applyFont="1" applyFill="1" applyBorder="1" applyAlignment="1" quotePrefix="1">
      <alignment horizontal="center" vertical="center"/>
    </xf>
    <xf numFmtId="0" fontId="14" fillId="39" borderId="67" xfId="0" applyFont="1" applyFill="1" applyBorder="1" applyAlignment="1">
      <alignment vertical="center"/>
    </xf>
    <xf numFmtId="0" fontId="0" fillId="39" borderId="51" xfId="0" applyFont="1" applyFill="1" applyBorder="1" applyAlignment="1">
      <alignment vertical="center"/>
    </xf>
    <xf numFmtId="0" fontId="64" fillId="39" borderId="51" xfId="0" applyNumberFormat="1" applyFont="1" applyFill="1" applyBorder="1" applyAlignment="1">
      <alignment horizontal="center" vertical="center"/>
    </xf>
    <xf numFmtId="0" fontId="14" fillId="39" borderId="54" xfId="0" applyFont="1" applyFill="1" applyBorder="1" applyAlignment="1">
      <alignment/>
    </xf>
    <xf numFmtId="0" fontId="0" fillId="39" borderId="55" xfId="0" applyFont="1" applyFill="1" applyBorder="1" applyAlignment="1">
      <alignment/>
    </xf>
    <xf numFmtId="0" fontId="14" fillId="39" borderId="17" xfId="0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64" fillId="39" borderId="43" xfId="0" applyFont="1" applyFill="1" applyBorder="1" applyAlignment="1">
      <alignment horizontal="center" vertical="center"/>
    </xf>
    <xf numFmtId="0" fontId="64" fillId="39" borderId="55" xfId="0" applyNumberFormat="1" applyFont="1" applyFill="1" applyBorder="1" applyAlignment="1">
      <alignment horizontal="center" vertical="center"/>
    </xf>
    <xf numFmtId="0" fontId="64" fillId="39" borderId="47" xfId="0" applyFont="1" applyFill="1" applyBorder="1" applyAlignment="1">
      <alignment horizontal="center" vertical="center"/>
    </xf>
    <xf numFmtId="0" fontId="14" fillId="39" borderId="48" xfId="0" applyFont="1" applyFill="1" applyBorder="1" applyAlignment="1">
      <alignment horizontal="center" vertical="center"/>
    </xf>
    <xf numFmtId="0" fontId="14" fillId="39" borderId="47" xfId="0" applyFont="1" applyFill="1" applyBorder="1" applyAlignment="1">
      <alignment horizontal="center" vertical="center"/>
    </xf>
    <xf numFmtId="0" fontId="14" fillId="39" borderId="43" xfId="0" applyFont="1" applyFill="1" applyBorder="1" applyAlignment="1">
      <alignment horizontal="center" vertical="center"/>
    </xf>
    <xf numFmtId="0" fontId="14" fillId="39" borderId="55" xfId="0" applyFont="1" applyFill="1" applyBorder="1" applyAlignment="1">
      <alignment horizontal="center" vertical="center"/>
    </xf>
    <xf numFmtId="0" fontId="14" fillId="39" borderId="68" xfId="0" applyFont="1" applyFill="1" applyBorder="1" applyAlignment="1">
      <alignment horizontal="center" vertical="center"/>
    </xf>
    <xf numFmtId="0" fontId="15" fillId="39" borderId="28" xfId="0" applyFont="1" applyFill="1" applyBorder="1" applyAlignment="1">
      <alignment vertical="center"/>
    </xf>
    <xf numFmtId="0" fontId="15" fillId="39" borderId="0" xfId="0" applyFont="1" applyFill="1" applyBorder="1" applyAlignment="1">
      <alignment vertical="center"/>
    </xf>
    <xf numFmtId="0" fontId="15" fillId="39" borderId="29" xfId="0" applyFont="1" applyFill="1" applyBorder="1" applyAlignment="1">
      <alignment vertical="center"/>
    </xf>
    <xf numFmtId="0" fontId="15" fillId="39" borderId="27" xfId="0" applyFont="1" applyFill="1" applyBorder="1" applyAlignment="1">
      <alignment horizontal="center" vertical="center"/>
    </xf>
    <xf numFmtId="0" fontId="14" fillId="39" borderId="27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vertical="center"/>
    </xf>
    <xf numFmtId="0" fontId="14" fillId="39" borderId="24" xfId="0" applyFont="1" applyFill="1" applyBorder="1" applyAlignment="1">
      <alignment vertical="center"/>
    </xf>
    <xf numFmtId="0" fontId="14" fillId="39" borderId="12" xfId="0" applyFont="1" applyFill="1" applyBorder="1" applyAlignment="1">
      <alignment vertical="center"/>
    </xf>
    <xf numFmtId="0" fontId="0" fillId="39" borderId="69" xfId="0" applyFont="1" applyFill="1" applyBorder="1" applyAlignment="1">
      <alignment vertical="center"/>
    </xf>
    <xf numFmtId="0" fontId="14" fillId="39" borderId="21" xfId="0" applyFont="1" applyFill="1" applyBorder="1" applyAlignment="1">
      <alignment vertical="center"/>
    </xf>
    <xf numFmtId="0" fontId="0" fillId="39" borderId="58" xfId="0" applyFont="1" applyFill="1" applyBorder="1" applyAlignment="1">
      <alignment vertical="center"/>
    </xf>
    <xf numFmtId="0" fontId="14" fillId="39" borderId="20" xfId="0" applyFont="1" applyFill="1" applyBorder="1" applyAlignment="1">
      <alignment vertical="center"/>
    </xf>
    <xf numFmtId="0" fontId="14" fillId="39" borderId="70" xfId="0" applyFont="1" applyFill="1" applyBorder="1" applyAlignment="1">
      <alignment vertical="center"/>
    </xf>
    <xf numFmtId="0" fontId="0" fillId="39" borderId="71" xfId="0" applyFont="1" applyFill="1" applyBorder="1" applyAlignment="1">
      <alignment vertical="center"/>
    </xf>
    <xf numFmtId="0" fontId="0" fillId="39" borderId="31" xfId="0" applyFont="1" applyFill="1" applyBorder="1" applyAlignment="1">
      <alignment vertical="center"/>
    </xf>
    <xf numFmtId="0" fontId="0" fillId="39" borderId="23" xfId="0" applyFont="1" applyFill="1" applyBorder="1" applyAlignment="1">
      <alignment vertical="center"/>
    </xf>
    <xf numFmtId="0" fontId="0" fillId="39" borderId="32" xfId="0" applyFont="1" applyFill="1" applyBorder="1" applyAlignment="1">
      <alignment vertical="center"/>
    </xf>
    <xf numFmtId="0" fontId="0" fillId="39" borderId="22" xfId="0" applyFont="1" applyFill="1" applyBorder="1" applyAlignment="1">
      <alignment vertical="center"/>
    </xf>
    <xf numFmtId="0" fontId="0" fillId="39" borderId="65" xfId="0" applyFont="1" applyFill="1" applyBorder="1" applyAlignment="1">
      <alignment vertical="center"/>
    </xf>
    <xf numFmtId="0" fontId="0" fillId="39" borderId="22" xfId="0" applyFont="1" applyFill="1" applyBorder="1" applyAlignment="1">
      <alignment/>
    </xf>
    <xf numFmtId="0" fontId="0" fillId="39" borderId="65" xfId="0" applyFont="1" applyFill="1" applyBorder="1" applyAlignment="1">
      <alignment/>
    </xf>
    <xf numFmtId="0" fontId="14" fillId="39" borderId="61" xfId="0" applyFont="1" applyFill="1" applyBorder="1" applyAlignment="1">
      <alignment/>
    </xf>
    <xf numFmtId="0" fontId="14" fillId="39" borderId="25" xfId="0" applyFont="1" applyFill="1" applyBorder="1" applyAlignment="1">
      <alignment vertical="center" textRotation="90"/>
    </xf>
    <xf numFmtId="0" fontId="14" fillId="39" borderId="11" xfId="0" applyFont="1" applyFill="1" applyBorder="1" applyAlignment="1">
      <alignment/>
    </xf>
    <xf numFmtId="0" fontId="14" fillId="39" borderId="24" xfId="0" applyFont="1" applyFill="1" applyBorder="1" applyAlignment="1">
      <alignment/>
    </xf>
    <xf numFmtId="0" fontId="14" fillId="39" borderId="27" xfId="0" applyFont="1" applyFill="1" applyBorder="1" applyAlignment="1">
      <alignment vertical="center" textRotation="90"/>
    </xf>
    <xf numFmtId="0" fontId="15" fillId="39" borderId="47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14" fillId="39" borderId="36" xfId="0" applyFont="1" applyFill="1" applyBorder="1" applyAlignment="1">
      <alignment vertical="center" textRotation="90"/>
    </xf>
    <xf numFmtId="0" fontId="14" fillId="39" borderId="48" xfId="0" applyFont="1" applyFill="1" applyBorder="1" applyAlignment="1">
      <alignment/>
    </xf>
    <xf numFmtId="0" fontId="14" fillId="39" borderId="52" xfId="0" applyFont="1" applyFill="1" applyBorder="1" applyAlignment="1">
      <alignment/>
    </xf>
    <xf numFmtId="0" fontId="14" fillId="39" borderId="64" xfId="0" applyFont="1" applyFill="1" applyBorder="1" applyAlignment="1">
      <alignment horizontal="center" vertical="center"/>
    </xf>
    <xf numFmtId="0" fontId="22" fillId="39" borderId="0" xfId="0" applyFont="1" applyFill="1" applyAlignment="1">
      <alignment/>
    </xf>
    <xf numFmtId="0" fontId="22" fillId="39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9" fillId="0" borderId="0" xfId="53" applyFont="1" applyBorder="1" applyAlignment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50" fillId="0" borderId="0" xfId="0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86" fontId="52" fillId="0" borderId="0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6" fontId="52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86" fontId="52" fillId="0" borderId="0" xfId="0" applyNumberFormat="1" applyFont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86" fontId="33" fillId="0" borderId="0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3" fillId="36" borderId="75" xfId="0" applyFont="1" applyFill="1" applyBorder="1" applyAlignment="1">
      <alignment/>
    </xf>
    <xf numFmtId="0" fontId="3" fillId="32" borderId="66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6" xfId="0" applyFont="1" applyBorder="1" applyAlignment="1">
      <alignment/>
    </xf>
    <xf numFmtId="0" fontId="3" fillId="32" borderId="4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3" fillId="33" borderId="6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14" fillId="39" borderId="73" xfId="0" applyFont="1" applyFill="1" applyBorder="1" applyAlignment="1">
      <alignment horizontal="center"/>
    </xf>
    <xf numFmtId="0" fontId="14" fillId="39" borderId="53" xfId="0" applyFont="1" applyFill="1" applyBorder="1" applyAlignment="1">
      <alignment horizontal="center"/>
    </xf>
    <xf numFmtId="0" fontId="14" fillId="39" borderId="74" xfId="0" applyFont="1" applyFill="1" applyBorder="1" applyAlignment="1">
      <alignment horizontal="center"/>
    </xf>
    <xf numFmtId="0" fontId="14" fillId="39" borderId="21" xfId="0" applyFont="1" applyFill="1" applyBorder="1" applyAlignment="1">
      <alignment horizontal="center" wrapText="1"/>
    </xf>
    <xf numFmtId="0" fontId="14" fillId="39" borderId="72" xfId="0" applyFont="1" applyFill="1" applyBorder="1" applyAlignment="1">
      <alignment horizontal="center" wrapText="1"/>
    </xf>
    <xf numFmtId="1" fontId="14" fillId="39" borderId="13" xfId="0" applyNumberFormat="1" applyFont="1" applyFill="1" applyBorder="1" applyAlignment="1">
      <alignment horizontal="center" textRotation="90" wrapText="1"/>
    </xf>
    <xf numFmtId="1" fontId="14" fillId="39" borderId="15" xfId="0" applyNumberFormat="1" applyFont="1" applyFill="1" applyBorder="1" applyAlignment="1">
      <alignment horizontal="center" textRotation="90" wrapText="1"/>
    </xf>
    <xf numFmtId="0" fontId="14" fillId="39" borderId="25" xfId="0" applyFont="1" applyFill="1" applyBorder="1" applyAlignment="1">
      <alignment horizontal="center" textRotation="90"/>
    </xf>
    <xf numFmtId="0" fontId="14" fillId="39" borderId="27" xfId="0" applyFont="1" applyFill="1" applyBorder="1" applyAlignment="1">
      <alignment horizontal="center" textRotation="90"/>
    </xf>
    <xf numFmtId="0" fontId="14" fillId="39" borderId="22" xfId="0" applyFont="1" applyFill="1" applyBorder="1" applyAlignment="1">
      <alignment horizontal="center" textRotation="90"/>
    </xf>
    <xf numFmtId="0" fontId="14" fillId="39" borderId="25" xfId="0" applyFont="1" applyFill="1" applyBorder="1" applyAlignment="1">
      <alignment horizontal="center" textRotation="90" wrapText="1"/>
    </xf>
    <xf numFmtId="0" fontId="14" fillId="39" borderId="27" xfId="0" applyFont="1" applyFill="1" applyBorder="1" applyAlignment="1">
      <alignment horizontal="center" textRotation="90" wrapText="1"/>
    </xf>
    <xf numFmtId="0" fontId="14" fillId="39" borderId="22" xfId="0" applyFont="1" applyFill="1" applyBorder="1" applyAlignment="1">
      <alignment horizontal="center" textRotation="90" wrapText="1"/>
    </xf>
    <xf numFmtId="0" fontId="14" fillId="39" borderId="70" xfId="0" applyFont="1" applyFill="1" applyBorder="1" applyAlignment="1">
      <alignment horizontal="center" textRotation="90" wrapText="1"/>
    </xf>
    <xf numFmtId="0" fontId="14" fillId="39" borderId="59" xfId="0" applyFont="1" applyFill="1" applyBorder="1" applyAlignment="1">
      <alignment horizontal="center" textRotation="90" wrapText="1"/>
    </xf>
    <xf numFmtId="0" fontId="14" fillId="39" borderId="65" xfId="0" applyFont="1" applyFill="1" applyBorder="1" applyAlignment="1">
      <alignment horizontal="center" textRotation="90" wrapText="1"/>
    </xf>
    <xf numFmtId="0" fontId="14" fillId="39" borderId="78" xfId="0" applyFont="1" applyFill="1" applyBorder="1" applyAlignment="1">
      <alignment horizontal="center" textRotation="90" wrapText="1"/>
    </xf>
    <xf numFmtId="0" fontId="14" fillId="39" borderId="11" xfId="0" applyFont="1" applyFill="1" applyBorder="1" applyAlignment="1">
      <alignment horizontal="center" wrapText="1"/>
    </xf>
    <xf numFmtId="0" fontId="14" fillId="39" borderId="61" xfId="0" applyFont="1" applyFill="1" applyBorder="1" applyAlignment="1">
      <alignment horizontal="center" wrapText="1"/>
    </xf>
    <xf numFmtId="0" fontId="14" fillId="39" borderId="67" xfId="0" applyFont="1" applyFill="1" applyBorder="1" applyAlignment="1">
      <alignment vertical="center" wrapText="1"/>
    </xf>
    <xf numFmtId="0" fontId="14" fillId="39" borderId="51" xfId="0" applyFont="1" applyFill="1" applyBorder="1" applyAlignment="1">
      <alignment vertical="center" wrapText="1"/>
    </xf>
    <xf numFmtId="0" fontId="14" fillId="39" borderId="79" xfId="0" applyFont="1" applyFill="1" applyBorder="1" applyAlignment="1">
      <alignment vertical="top" wrapText="1"/>
    </xf>
    <xf numFmtId="0" fontId="14" fillId="39" borderId="62" xfId="0" applyFont="1" applyFill="1" applyBorder="1" applyAlignment="1">
      <alignment vertical="top" wrapText="1"/>
    </xf>
    <xf numFmtId="0" fontId="14" fillId="39" borderId="28" xfId="0" applyFont="1" applyFill="1" applyBorder="1" applyAlignment="1">
      <alignment vertical="top" wrapText="1"/>
    </xf>
    <xf numFmtId="0" fontId="14" fillId="39" borderId="29" xfId="0" applyFont="1" applyFill="1" applyBorder="1" applyAlignment="1">
      <alignment vertical="top" wrapText="1"/>
    </xf>
    <xf numFmtId="0" fontId="14" fillId="39" borderId="23" xfId="0" applyFont="1" applyFill="1" applyBorder="1" applyAlignment="1">
      <alignment vertical="top" wrapText="1"/>
    </xf>
    <xf numFmtId="0" fontId="14" fillId="39" borderId="31" xfId="0" applyFont="1" applyFill="1" applyBorder="1" applyAlignment="1">
      <alignment vertical="top" wrapText="1"/>
    </xf>
    <xf numFmtId="0" fontId="14" fillId="39" borderId="11" xfId="0" applyFont="1" applyFill="1" applyBorder="1" applyAlignment="1">
      <alignment wrapText="1"/>
    </xf>
    <xf numFmtId="0" fontId="14" fillId="39" borderId="24" xfId="0" applyFont="1" applyFill="1" applyBorder="1" applyAlignment="1">
      <alignment wrapText="1"/>
    </xf>
    <xf numFmtId="0" fontId="14" fillId="39" borderId="61" xfId="0" applyFont="1" applyFill="1" applyBorder="1" applyAlignment="1">
      <alignment wrapText="1"/>
    </xf>
    <xf numFmtId="0" fontId="14" fillId="39" borderId="20" xfId="0" applyFont="1" applyFill="1" applyBorder="1" applyAlignment="1">
      <alignment horizontal="center" textRotation="90" wrapText="1"/>
    </xf>
    <xf numFmtId="0" fontId="14" fillId="39" borderId="44" xfId="0" applyFont="1" applyFill="1" applyBorder="1" applyAlignment="1">
      <alignment horizontal="center" wrapText="1"/>
    </xf>
    <xf numFmtId="0" fontId="14" fillId="39" borderId="53" xfId="0" applyFont="1" applyFill="1" applyBorder="1" applyAlignment="1">
      <alignment horizontal="center" wrapText="1"/>
    </xf>
    <xf numFmtId="0" fontId="14" fillId="39" borderId="74" xfId="0" applyFont="1" applyFill="1" applyBorder="1" applyAlignment="1">
      <alignment horizontal="center" wrapText="1"/>
    </xf>
    <xf numFmtId="0" fontId="14" fillId="39" borderId="67" xfId="0" applyFont="1" applyFill="1" applyBorder="1" applyAlignment="1">
      <alignment horizontal="center"/>
    </xf>
    <xf numFmtId="0" fontId="14" fillId="39" borderId="24" xfId="0" applyFont="1" applyFill="1" applyBorder="1" applyAlignment="1">
      <alignment horizontal="center"/>
    </xf>
    <xf numFmtId="0" fontId="14" fillId="39" borderId="5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4" fillId="39" borderId="61" xfId="0" applyFont="1" applyFill="1" applyBorder="1" applyAlignment="1">
      <alignment horizontal="center"/>
    </xf>
    <xf numFmtId="0" fontId="14" fillId="39" borderId="57" xfId="0" applyFont="1" applyFill="1" applyBorder="1" applyAlignment="1">
      <alignment horizontal="center" wrapText="1"/>
    </xf>
    <xf numFmtId="0" fontId="14" fillId="39" borderId="50" xfId="0" applyFont="1" applyFill="1" applyBorder="1" applyAlignment="1">
      <alignment horizontal="center" wrapText="1"/>
    </xf>
    <xf numFmtId="0" fontId="14" fillId="39" borderId="80" xfId="0" applyFont="1" applyFill="1" applyBorder="1" applyAlignment="1">
      <alignment horizontal="center" wrapText="1"/>
    </xf>
    <xf numFmtId="0" fontId="14" fillId="39" borderId="66" xfId="0" applyFont="1" applyFill="1" applyBorder="1" applyAlignment="1">
      <alignment horizontal="center" textRotation="90" wrapText="1"/>
    </xf>
    <xf numFmtId="0" fontId="14" fillId="39" borderId="26" xfId="0" applyFont="1" applyFill="1" applyBorder="1" applyAlignment="1">
      <alignment horizontal="center" textRotation="90" wrapText="1"/>
    </xf>
    <xf numFmtId="0" fontId="14" fillId="39" borderId="68" xfId="0" applyFont="1" applyFill="1" applyBorder="1" applyAlignment="1">
      <alignment horizontal="center" textRotation="90" wrapText="1"/>
    </xf>
    <xf numFmtId="0" fontId="19" fillId="0" borderId="11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22" fillId="0" borderId="79" xfId="0" applyFont="1" applyFill="1" applyBorder="1" applyAlignment="1">
      <alignment horizontal="left" vertical="center" wrapText="1"/>
    </xf>
    <xf numFmtId="0" fontId="22" fillId="0" borderId="8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итульники УП 20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95250</xdr:colOff>
      <xdr:row>40</xdr:row>
      <xdr:rowOff>66675</xdr:rowOff>
    </xdr:to>
    <xdr:pic>
      <xdr:nvPicPr>
        <xdr:cNvPr id="1" name="Рисунок 1" descr="C:\Users\user\Desktop\СКАНЫ\IMG_20200619_00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6342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3"/>
  <sheetViews>
    <sheetView view="pageBreakPreview" zoomScaleSheetLayoutView="100" zoomScalePageLayoutView="0" workbookViewId="0" topLeftCell="A10">
      <selection activeCell="BQ27" sqref="BQ27"/>
    </sheetView>
  </sheetViews>
  <sheetFormatPr defaultColWidth="9.00390625" defaultRowHeight="12.75"/>
  <cols>
    <col min="1" max="1" width="1.00390625" style="0" customWidth="1"/>
    <col min="2" max="7" width="2.125" style="0" customWidth="1"/>
    <col min="8" max="8" width="2.00390625" style="0" customWidth="1"/>
    <col min="9" max="9" width="2.125" style="0" customWidth="1"/>
    <col min="10" max="10" width="2.00390625" style="0" customWidth="1"/>
    <col min="11" max="11" width="2.375" style="0" customWidth="1"/>
    <col min="12" max="15" width="2.125" style="0" customWidth="1"/>
    <col min="16" max="16" width="0" style="0" hidden="1" customWidth="1"/>
    <col min="17" max="27" width="2.125" style="0" customWidth="1"/>
    <col min="28" max="28" width="2.00390625" style="0" customWidth="1"/>
    <col min="29" max="29" width="2.375" style="0" customWidth="1"/>
    <col min="30" max="33" width="2.125" style="0" customWidth="1"/>
    <col min="34" max="34" width="2.50390625" style="0" customWidth="1"/>
    <col min="35" max="50" width="2.125" style="0" customWidth="1"/>
    <col min="51" max="51" width="2.875" style="0" customWidth="1"/>
    <col min="52" max="56" width="2.125" style="0" customWidth="1"/>
    <col min="57" max="57" width="3.50390625" style="0" customWidth="1"/>
    <col min="58" max="58" width="4.125" style="0" customWidth="1"/>
    <col min="59" max="59" width="2.875" style="0" customWidth="1"/>
    <col min="60" max="60" width="2.625" style="0" customWidth="1"/>
    <col min="61" max="61" width="2.625" style="0" hidden="1" customWidth="1"/>
    <col min="62" max="63" width="2.875" style="0" customWidth="1"/>
    <col min="64" max="64" width="3.00390625" style="0" customWidth="1"/>
    <col min="65" max="65" width="10.50390625" style="0" customWidth="1"/>
  </cols>
  <sheetData>
    <row r="1" spans="1:65" ht="12.75">
      <c r="A1" s="443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0"/>
      <c r="AN1" s="710"/>
      <c r="AO1" s="710"/>
      <c r="AP1" s="710"/>
      <c r="AQ1" s="710"/>
      <c r="AR1" s="710"/>
      <c r="AS1" s="710"/>
      <c r="AT1" s="710"/>
      <c r="AU1" s="710"/>
      <c r="AV1" s="710"/>
      <c r="AW1" s="710"/>
      <c r="AX1" s="446"/>
      <c r="AY1" s="446"/>
      <c r="AZ1" s="446"/>
      <c r="BA1" s="446"/>
      <c r="BB1" s="446"/>
      <c r="BC1" s="446"/>
      <c r="BD1" s="446"/>
      <c r="BE1" s="447"/>
      <c r="BF1" s="447"/>
      <c r="BG1" s="447"/>
      <c r="BH1" s="447"/>
      <c r="BI1" s="447"/>
      <c r="BK1" s="447"/>
      <c r="BL1" s="447"/>
      <c r="BM1" s="443"/>
    </row>
    <row r="2" spans="1:64" ht="12.75">
      <c r="A2" s="443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446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</row>
    <row r="3" spans="1:64" ht="12.75">
      <c r="A3" s="443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8"/>
      <c r="P3" s="448"/>
      <c r="Q3" s="448"/>
      <c r="R3" s="448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446"/>
      <c r="AX3" s="446"/>
      <c r="AY3" s="446"/>
      <c r="AZ3" s="446"/>
      <c r="BA3" s="446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</row>
    <row r="4" spans="1:64" ht="12.75">
      <c r="A4" s="443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8"/>
      <c r="P4" s="448"/>
      <c r="Q4" s="448"/>
      <c r="R4" s="448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46"/>
      <c r="AX4" s="446"/>
      <c r="AY4" s="446"/>
      <c r="AZ4" s="446"/>
      <c r="BA4" s="446"/>
      <c r="BB4" s="449"/>
      <c r="BC4" s="449"/>
      <c r="BD4" s="449"/>
      <c r="BE4" s="449"/>
      <c r="BF4" s="449"/>
      <c r="BG4" s="449"/>
      <c r="BH4" s="449"/>
      <c r="BI4" s="449"/>
      <c r="BJ4" s="449"/>
      <c r="BK4" s="449"/>
      <c r="BL4" s="449"/>
    </row>
    <row r="5" spans="1:64" ht="12.75">
      <c r="A5" s="443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8"/>
      <c r="P5" s="448"/>
      <c r="Q5" s="448"/>
      <c r="R5" s="448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46"/>
      <c r="AX5" s="446"/>
      <c r="AY5" s="446"/>
      <c r="AZ5" s="446"/>
      <c r="BA5" s="446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</row>
    <row r="6" spans="1:64" ht="12.75">
      <c r="A6" s="443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8"/>
      <c r="P6" s="448"/>
      <c r="Q6" s="448"/>
      <c r="R6" s="448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46"/>
      <c r="AX6" s="446"/>
      <c r="AY6" s="446"/>
      <c r="AZ6" s="446"/>
      <c r="BA6" s="446"/>
      <c r="BB6" s="449"/>
      <c r="BC6" s="449"/>
      <c r="BD6" s="449"/>
      <c r="BE6" s="449"/>
      <c r="BF6" s="449"/>
      <c r="BG6" s="449"/>
      <c r="BH6" s="449"/>
      <c r="BI6" s="449"/>
      <c r="BJ6" s="449"/>
      <c r="BK6" s="449"/>
      <c r="BL6" s="449"/>
    </row>
    <row r="7" spans="1:64" ht="12.75">
      <c r="A7" s="443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8"/>
      <c r="P7" s="448"/>
      <c r="Q7" s="448"/>
      <c r="R7" s="448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46"/>
      <c r="AX7" s="446"/>
      <c r="AY7" s="446"/>
      <c r="AZ7" s="446"/>
      <c r="BA7" s="446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</row>
    <row r="8" spans="1:65" ht="13.5" customHeight="1">
      <c r="A8" s="443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2"/>
      <c r="P8" s="452"/>
      <c r="Q8" s="453"/>
      <c r="R8" s="453"/>
      <c r="S8" s="446"/>
      <c r="T8" s="446"/>
      <c r="U8" s="446"/>
      <c r="V8" s="446"/>
      <c r="W8" s="454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6"/>
      <c r="AR8" s="446"/>
      <c r="AS8" s="446"/>
      <c r="AT8" s="446"/>
      <c r="AU8" s="446"/>
      <c r="AV8" s="446"/>
      <c r="AW8" s="446"/>
      <c r="AX8" s="446"/>
      <c r="AY8" s="445"/>
      <c r="AZ8" s="445"/>
      <c r="BA8" s="445"/>
      <c r="BB8" s="445"/>
      <c r="BC8" s="445"/>
      <c r="BD8" s="445"/>
      <c r="BE8" s="455"/>
      <c r="BF8" s="455"/>
      <c r="BG8" s="455"/>
      <c r="BH8" s="455"/>
      <c r="BI8" s="455"/>
      <c r="BJ8" s="456"/>
      <c r="BK8" s="455"/>
      <c r="BL8" s="455"/>
      <c r="BM8" s="457"/>
    </row>
    <row r="9" spans="1:65" ht="13.5" customHeight="1">
      <c r="A9" s="443"/>
      <c r="B9" s="458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53"/>
      <c r="P9" s="453"/>
      <c r="Q9" s="453"/>
      <c r="R9" s="453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5"/>
      <c r="AZ9" s="445"/>
      <c r="BA9" s="445"/>
      <c r="BB9" s="445"/>
      <c r="BC9" s="445"/>
      <c r="BD9" s="459"/>
      <c r="BE9" s="460"/>
      <c r="BF9" s="460"/>
      <c r="BG9" s="460"/>
      <c r="BH9" s="460"/>
      <c r="BI9" s="460"/>
      <c r="BJ9" s="461"/>
      <c r="BK9" s="462"/>
      <c r="BL9" s="459"/>
      <c r="BM9" s="462"/>
    </row>
    <row r="10" spans="1:65" ht="13.5" customHeight="1">
      <c r="A10" s="443"/>
      <c r="B10" s="532"/>
      <c r="C10" s="533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5"/>
      <c r="Q10" s="535"/>
      <c r="R10" s="536"/>
      <c r="S10" s="446"/>
      <c r="T10" s="446"/>
      <c r="U10" s="446"/>
      <c r="V10" s="446"/>
      <c r="W10" s="445"/>
      <c r="X10" s="445"/>
      <c r="Y10" s="445"/>
      <c r="Z10" s="445"/>
      <c r="AA10" s="445"/>
      <c r="AB10" s="445"/>
      <c r="AC10" s="445"/>
      <c r="AD10" s="445"/>
      <c r="AE10" s="463"/>
      <c r="AF10" s="445"/>
      <c r="AG10" s="445"/>
      <c r="AI10" s="445"/>
      <c r="AJ10" s="445"/>
      <c r="AK10" s="445"/>
      <c r="AL10" s="445"/>
      <c r="AM10" s="445"/>
      <c r="AN10" s="445"/>
      <c r="AO10" s="445"/>
      <c r="AP10" s="446"/>
      <c r="AQ10" s="446"/>
      <c r="AR10" s="446"/>
      <c r="AS10" s="446"/>
      <c r="AT10" s="446"/>
      <c r="AU10" s="446"/>
      <c r="AV10" s="446"/>
      <c r="AW10" s="446"/>
      <c r="AX10" s="446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</row>
    <row r="11" spans="1:65" ht="13.5" customHeight="1">
      <c r="A11" s="443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53"/>
      <c r="P11" s="453"/>
      <c r="Q11" s="453"/>
      <c r="R11" s="453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5"/>
      <c r="AZ11" s="445"/>
      <c r="BA11" s="445"/>
      <c r="BB11" s="445"/>
      <c r="BC11" s="445"/>
      <c r="BD11" s="445"/>
      <c r="BE11" s="465"/>
      <c r="BF11" s="465"/>
      <c r="BG11" s="465"/>
      <c r="BH11" s="711"/>
      <c r="BI11" s="712"/>
      <c r="BJ11" s="712"/>
      <c r="BK11" s="712"/>
      <c r="BL11" s="712"/>
      <c r="BM11" s="712"/>
    </row>
    <row r="12" spans="1:65" ht="13.5" customHeight="1">
      <c r="A12" s="443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53"/>
      <c r="P12" s="453"/>
      <c r="Q12" s="453"/>
      <c r="R12" s="453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5"/>
      <c r="AZ12" s="445"/>
      <c r="BA12" s="445"/>
      <c r="BB12" s="445"/>
      <c r="BC12" s="445"/>
      <c r="BD12" s="445"/>
      <c r="BE12" s="465"/>
      <c r="BF12" s="465"/>
      <c r="BG12" s="465"/>
      <c r="BH12" s="461"/>
      <c r="BI12" s="461"/>
      <c r="BJ12" s="461"/>
      <c r="BK12" s="461"/>
      <c r="BL12" s="461"/>
      <c r="BM12" s="461"/>
    </row>
    <row r="13" spans="1:65" ht="13.5" customHeight="1">
      <c r="A13" s="443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53"/>
      <c r="P13" s="453"/>
      <c r="Q13" s="453"/>
      <c r="R13" s="453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3"/>
      <c r="BF13" s="443"/>
      <c r="BG13" s="443"/>
      <c r="BH13" s="449"/>
      <c r="BI13" s="449"/>
      <c r="BJ13" s="449"/>
      <c r="BK13" s="449"/>
      <c r="BL13" s="449"/>
      <c r="BM13" s="449"/>
    </row>
    <row r="14" spans="1:65" ht="13.5" customHeight="1">
      <c r="A14" s="443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53"/>
      <c r="P14" s="453"/>
      <c r="Q14" s="453"/>
      <c r="R14" s="453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3"/>
      <c r="BF14" s="443"/>
      <c r="BG14" s="443"/>
      <c r="BH14" s="449"/>
      <c r="BI14" s="449"/>
      <c r="BJ14" s="449"/>
      <c r="BK14" s="449"/>
      <c r="BL14" s="449"/>
      <c r="BM14" s="449"/>
    </row>
    <row r="15" spans="1:65" ht="13.5" customHeight="1">
      <c r="A15" s="443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53"/>
      <c r="P15" s="453"/>
      <c r="Q15" s="453"/>
      <c r="R15" s="453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3"/>
      <c r="BF15" s="443"/>
      <c r="BG15" s="443"/>
      <c r="BH15" s="449"/>
      <c r="BI15" s="449"/>
      <c r="BJ15" s="449"/>
      <c r="BK15" s="449"/>
      <c r="BL15" s="449"/>
      <c r="BM15" s="449"/>
    </row>
    <row r="16" spans="1:65" ht="13.5" customHeight="1">
      <c r="A16" s="443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466"/>
      <c r="AT16" s="446"/>
      <c r="AU16" s="446"/>
      <c r="AV16" s="446"/>
      <c r="AW16" s="446"/>
      <c r="AX16" s="446"/>
      <c r="AY16" s="446"/>
      <c r="AZ16" s="467"/>
      <c r="BA16" s="467"/>
      <c r="BB16" s="467"/>
      <c r="BC16" s="449"/>
      <c r="BD16" s="449"/>
      <c r="BE16" s="443"/>
      <c r="BF16" s="443"/>
      <c r="BG16" s="443"/>
      <c r="BH16" s="443"/>
      <c r="BI16" s="443"/>
      <c r="BJ16" s="443"/>
      <c r="BK16" s="443"/>
      <c r="BL16" s="443"/>
      <c r="BM16" s="443"/>
    </row>
    <row r="17" spans="1:65" ht="13.5" customHeight="1">
      <c r="A17" s="443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0"/>
      <c r="AX17" s="710"/>
      <c r="AY17" s="710"/>
      <c r="AZ17" s="710"/>
      <c r="BA17" s="710"/>
      <c r="BB17" s="710"/>
      <c r="BC17" s="710"/>
      <c r="BD17" s="710"/>
      <c r="BE17" s="710"/>
      <c r="BF17" s="710"/>
      <c r="BG17" s="468"/>
      <c r="BH17" s="468"/>
      <c r="BI17" s="468"/>
      <c r="BJ17" s="469"/>
      <c r="BK17" s="469"/>
      <c r="BL17" s="470"/>
      <c r="BM17" s="470"/>
    </row>
    <row r="18" spans="1:65" ht="19.5" customHeight="1">
      <c r="A18" s="443"/>
      <c r="B18" s="443"/>
      <c r="C18" s="443"/>
      <c r="D18" s="443"/>
      <c r="E18" s="443"/>
      <c r="F18" s="466"/>
      <c r="G18" s="466"/>
      <c r="H18" s="466"/>
      <c r="I18" s="443"/>
      <c r="J18" s="443"/>
      <c r="K18" s="443"/>
      <c r="L18" s="443"/>
      <c r="M18" s="443"/>
      <c r="N18" s="707"/>
      <c r="O18" s="708"/>
      <c r="P18" s="708"/>
      <c r="Q18" s="708"/>
      <c r="R18" s="708"/>
      <c r="S18" s="708"/>
      <c r="T18" s="708"/>
      <c r="U18" s="70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8"/>
      <c r="AQ18" s="708"/>
      <c r="AR18" s="708"/>
      <c r="AS18" s="708"/>
      <c r="AT18" s="708"/>
      <c r="AU18" s="708"/>
      <c r="AV18" s="708"/>
      <c r="AW18" s="708"/>
      <c r="AX18" s="708"/>
      <c r="AY18" s="708"/>
      <c r="AZ18" s="708"/>
      <c r="BA18" s="708"/>
      <c r="BB18" s="708"/>
      <c r="BC18" s="708"/>
      <c r="BD18" s="708"/>
      <c r="BE18" s="708"/>
      <c r="BF18" s="468"/>
      <c r="BG18" s="468"/>
      <c r="BH18" s="468"/>
      <c r="BI18" s="468"/>
      <c r="BJ18" s="468"/>
      <c r="BK18" s="468"/>
      <c r="BL18" s="469"/>
      <c r="BM18" s="470"/>
    </row>
    <row r="19" spans="1:65" ht="13.5" customHeight="1">
      <c r="A19" s="443"/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46"/>
      <c r="AZ19" s="472"/>
      <c r="BA19" s="472"/>
      <c r="BB19" s="467"/>
      <c r="BC19" s="449"/>
      <c r="BD19" s="449"/>
      <c r="BE19" s="470"/>
      <c r="BF19" s="468"/>
      <c r="BG19" s="468"/>
      <c r="BH19" s="468"/>
      <c r="BI19" s="468"/>
      <c r="BJ19" s="468"/>
      <c r="BK19" s="468"/>
      <c r="BL19" s="469"/>
      <c r="BM19" s="470"/>
    </row>
    <row r="20" spans="1:65" ht="13.5" customHeight="1">
      <c r="A20" s="443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46"/>
      <c r="AZ20" s="472"/>
      <c r="BA20" s="472"/>
      <c r="BB20" s="467"/>
      <c r="BC20" s="449"/>
      <c r="BD20" s="449"/>
      <c r="BE20" s="470"/>
      <c r="BF20" s="468"/>
      <c r="BG20" s="468"/>
      <c r="BH20" s="468"/>
      <c r="BI20" s="468"/>
      <c r="BJ20" s="468"/>
      <c r="BK20" s="468"/>
      <c r="BL20" s="469"/>
      <c r="BM20" s="470"/>
    </row>
    <row r="21" spans="1:65" ht="13.5" customHeight="1">
      <c r="A21" s="443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46"/>
      <c r="AZ21" s="472"/>
      <c r="BA21" s="472"/>
      <c r="BB21" s="467"/>
      <c r="BC21" s="449"/>
      <c r="BD21" s="449"/>
      <c r="BE21" s="470"/>
      <c r="BF21" s="468"/>
      <c r="BG21" s="468"/>
      <c r="BH21" s="468"/>
      <c r="BI21" s="468"/>
      <c r="BJ21" s="468"/>
      <c r="BK21" s="468"/>
      <c r="BL21" s="469"/>
      <c r="BM21" s="470"/>
    </row>
    <row r="22" spans="1:65" ht="13.5" customHeight="1">
      <c r="A22" s="443"/>
      <c r="B22" s="443"/>
      <c r="C22" s="443"/>
      <c r="D22" s="443"/>
      <c r="E22" s="443"/>
      <c r="F22" s="473"/>
      <c r="G22" s="473"/>
      <c r="H22" s="473"/>
      <c r="I22" s="474"/>
      <c r="J22" s="474"/>
      <c r="K22" s="443"/>
      <c r="L22" s="443"/>
      <c r="M22" s="443"/>
      <c r="N22" s="443"/>
      <c r="O22" s="443"/>
      <c r="P22" s="446"/>
      <c r="Q22" s="446"/>
      <c r="R22" s="446"/>
      <c r="S22" s="446"/>
      <c r="T22" s="446"/>
      <c r="U22" s="446"/>
      <c r="V22" s="446"/>
      <c r="W22" s="446"/>
      <c r="X22" s="446"/>
      <c r="Y22" s="450"/>
      <c r="Z22" s="450"/>
      <c r="AA22" s="450"/>
      <c r="AB22" s="450"/>
      <c r="AC22" s="450"/>
      <c r="AD22" s="446"/>
      <c r="AE22" s="446"/>
      <c r="AF22" s="446"/>
      <c r="AG22" s="475"/>
      <c r="AH22" s="475"/>
      <c r="AI22" s="475"/>
      <c r="AJ22" s="475"/>
      <c r="AK22" s="475"/>
      <c r="AL22" s="475"/>
      <c r="AM22" s="709"/>
      <c r="AN22" s="709"/>
      <c r="AO22" s="709"/>
      <c r="AP22" s="709"/>
      <c r="AQ22" s="709"/>
      <c r="AR22" s="709"/>
      <c r="AS22" s="709"/>
      <c r="AT22" s="471"/>
      <c r="AU22" s="714"/>
      <c r="AV22" s="714"/>
      <c r="AW22" s="714"/>
      <c r="AX22" s="714"/>
      <c r="AY22" s="714"/>
      <c r="AZ22" s="714"/>
      <c r="BA22" s="715"/>
      <c r="BB22" s="715"/>
      <c r="BC22" s="715"/>
      <c r="BD22" s="715"/>
      <c r="BE22" s="715"/>
      <c r="BF22" s="715"/>
      <c r="BG22" s="708"/>
      <c r="BH22" s="708"/>
      <c r="BI22" s="708"/>
      <c r="BJ22" s="708"/>
      <c r="BK22" s="708"/>
      <c r="BL22" s="708"/>
      <c r="BM22" s="708"/>
    </row>
    <row r="23" spans="1:65" ht="13.5" customHeight="1">
      <c r="A23" s="443"/>
      <c r="B23" s="443"/>
      <c r="C23" s="443"/>
      <c r="D23" s="443"/>
      <c r="E23" s="443"/>
      <c r="F23" s="473"/>
      <c r="G23" s="473"/>
      <c r="H23" s="473"/>
      <c r="I23" s="474"/>
      <c r="J23" s="474"/>
      <c r="K23" s="443"/>
      <c r="L23" s="443"/>
      <c r="M23" s="443"/>
      <c r="N23" s="443"/>
      <c r="O23" s="443"/>
      <c r="P23" s="446"/>
      <c r="Q23" s="446"/>
      <c r="R23" s="446"/>
      <c r="S23" s="446"/>
      <c r="T23" s="446"/>
      <c r="U23" s="446"/>
      <c r="V23" s="446"/>
      <c r="W23" s="446"/>
      <c r="X23" s="446"/>
      <c r="Y23" s="450"/>
      <c r="Z23" s="450"/>
      <c r="AA23" s="450"/>
      <c r="AB23" s="450"/>
      <c r="AC23" s="450"/>
      <c r="AD23" s="446"/>
      <c r="AE23" s="446"/>
      <c r="AF23" s="446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7"/>
      <c r="AT23" s="471"/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714"/>
      <c r="BF23" s="714"/>
      <c r="BG23" s="708"/>
      <c r="BH23" s="708"/>
      <c r="BI23" s="708"/>
      <c r="BJ23" s="708"/>
      <c r="BK23" s="708"/>
      <c r="BL23" s="708"/>
      <c r="BM23" s="708"/>
    </row>
    <row r="24" spans="1:65" ht="13.5" customHeight="1">
      <c r="A24" s="443"/>
      <c r="B24" s="443"/>
      <c r="C24" s="443"/>
      <c r="D24" s="443"/>
      <c r="E24" s="443"/>
      <c r="F24" s="473"/>
      <c r="G24" s="473"/>
      <c r="H24" s="473"/>
      <c r="I24" s="474"/>
      <c r="J24" s="474"/>
      <c r="K24" s="443"/>
      <c r="L24" s="443"/>
      <c r="M24" s="443"/>
      <c r="N24" s="443"/>
      <c r="O24" s="443"/>
      <c r="P24" s="446"/>
      <c r="Q24" s="446"/>
      <c r="R24" s="446"/>
      <c r="S24" s="446"/>
      <c r="T24" s="446"/>
      <c r="U24" s="446"/>
      <c r="V24" s="446"/>
      <c r="W24" s="446"/>
      <c r="X24" s="446"/>
      <c r="Y24" s="450"/>
      <c r="Z24" s="450"/>
      <c r="AA24" s="450"/>
      <c r="AB24" s="450"/>
      <c r="AC24" s="450"/>
      <c r="AD24" s="446"/>
      <c r="AE24" s="446"/>
      <c r="AF24" s="446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7"/>
      <c r="AT24" s="471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68"/>
      <c r="BH24" s="468"/>
      <c r="BI24" s="468"/>
      <c r="BJ24" s="468"/>
      <c r="BK24" s="468"/>
      <c r="BL24" s="469"/>
      <c r="BM24" s="470"/>
    </row>
    <row r="25" spans="1:65" ht="10.5" customHeight="1">
      <c r="A25" s="443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78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50"/>
      <c r="AT25" s="475"/>
      <c r="AU25" s="475"/>
      <c r="AV25" s="471"/>
      <c r="AW25" s="471"/>
      <c r="AX25" s="471"/>
      <c r="AY25" s="446"/>
      <c r="AZ25" s="472"/>
      <c r="BA25" s="472"/>
      <c r="BB25" s="467"/>
      <c r="BC25" s="449"/>
      <c r="BD25" s="449"/>
      <c r="BE25" s="470"/>
      <c r="BF25" s="468"/>
      <c r="BG25" s="468"/>
      <c r="BH25" s="468"/>
      <c r="BI25" s="468"/>
      <c r="BJ25" s="468"/>
      <c r="BK25" s="468"/>
      <c r="BL25" s="469"/>
      <c r="BM25" s="470"/>
    </row>
    <row r="26" spans="1:65" ht="13.5" customHeight="1">
      <c r="A26" s="443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6"/>
      <c r="Q26" s="446"/>
      <c r="R26" s="446"/>
      <c r="S26" s="446"/>
      <c r="T26" s="446"/>
      <c r="U26" s="446"/>
      <c r="V26" s="446"/>
      <c r="W26" s="446"/>
      <c r="X26" s="446"/>
      <c r="Y26" s="458"/>
      <c r="Z26" s="479"/>
      <c r="AA26" s="479"/>
      <c r="AB26" s="479"/>
      <c r="AC26" s="479"/>
      <c r="AD26" s="479"/>
      <c r="AE26" s="480"/>
      <c r="AF26" s="480"/>
      <c r="AG26" s="480"/>
      <c r="AH26" s="480"/>
      <c r="AI26" s="480"/>
      <c r="AJ26" s="480"/>
      <c r="AK26" s="480"/>
      <c r="AL26" s="480"/>
      <c r="AM26" s="480"/>
      <c r="AN26" s="446"/>
      <c r="AO26" s="480"/>
      <c r="AP26" s="480"/>
      <c r="AQ26" s="480"/>
      <c r="AR26" s="480"/>
      <c r="AS26" s="481"/>
      <c r="AT26" s="480"/>
      <c r="AU26" s="482"/>
      <c r="AV26" s="480"/>
      <c r="AW26" s="480"/>
      <c r="AX26" s="483"/>
      <c r="AY26" s="446"/>
      <c r="AZ26" s="446"/>
      <c r="BA26" s="446"/>
      <c r="BB26" s="446"/>
      <c r="BC26" s="446"/>
      <c r="BD26" s="446"/>
      <c r="BE26" s="443"/>
      <c r="BF26" s="443"/>
      <c r="BG26" s="443"/>
      <c r="BH26" s="443"/>
      <c r="BI26" s="443"/>
      <c r="BJ26" s="443"/>
      <c r="BK26" s="443"/>
      <c r="BL26" s="443"/>
      <c r="BM26" s="443"/>
    </row>
    <row r="27" spans="1:65" ht="10.5" customHeight="1">
      <c r="A27" s="443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6"/>
      <c r="Q27" s="446"/>
      <c r="R27" s="446"/>
      <c r="S27" s="446"/>
      <c r="T27" s="446"/>
      <c r="U27" s="446"/>
      <c r="V27" s="446"/>
      <c r="W27" s="446"/>
      <c r="X27" s="446"/>
      <c r="Y27" s="450"/>
      <c r="Z27" s="450"/>
      <c r="AA27" s="450"/>
      <c r="AB27" s="450"/>
      <c r="AC27" s="450"/>
      <c r="AD27" s="450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84"/>
      <c r="AP27" s="484"/>
      <c r="AQ27" s="484"/>
      <c r="AR27" s="484"/>
      <c r="AS27" s="484"/>
      <c r="AT27" s="484"/>
      <c r="AU27" s="484"/>
      <c r="AV27" s="484"/>
      <c r="AW27" s="484"/>
      <c r="AX27" s="483"/>
      <c r="AY27" s="446"/>
      <c r="AZ27" s="446"/>
      <c r="BA27" s="446"/>
      <c r="BB27" s="446"/>
      <c r="BC27" s="446"/>
      <c r="BD27" s="446"/>
      <c r="BE27" s="443"/>
      <c r="BF27" s="443"/>
      <c r="BG27" s="443"/>
      <c r="BH27" s="443"/>
      <c r="BI27" s="443"/>
      <c r="BJ27" s="443"/>
      <c r="BK27" s="443"/>
      <c r="BL27" s="443"/>
      <c r="BM27" s="443"/>
    </row>
    <row r="28" spans="1:65" ht="13.5" customHeight="1">
      <c r="A28" s="443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77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6"/>
      <c r="AT28" s="485"/>
      <c r="AU28" s="487"/>
      <c r="AV28" s="485"/>
      <c r="AW28" s="485"/>
      <c r="AX28" s="485"/>
      <c r="AY28" s="446"/>
      <c r="AZ28" s="446"/>
      <c r="BA28" s="446"/>
      <c r="BB28" s="446"/>
      <c r="BC28" s="446"/>
      <c r="BD28" s="446"/>
      <c r="BE28" s="443"/>
      <c r="BF28" s="443"/>
      <c r="BG28" s="443"/>
      <c r="BH28" s="443"/>
      <c r="BI28" s="443"/>
      <c r="BJ28" s="443"/>
      <c r="BK28" s="443"/>
      <c r="BL28" s="443"/>
      <c r="BM28" s="443"/>
    </row>
    <row r="29" spans="1:65" ht="13.5" customHeight="1">
      <c r="A29" s="443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6"/>
      <c r="Q29" s="446"/>
      <c r="R29" s="488"/>
      <c r="S29" s="488"/>
      <c r="T29" s="488"/>
      <c r="U29" s="488"/>
      <c r="V29" s="446"/>
      <c r="W29" s="446"/>
      <c r="X29" s="446"/>
      <c r="Y29" s="446"/>
      <c r="Z29" s="446"/>
      <c r="AA29" s="446"/>
      <c r="AB29" s="446"/>
      <c r="AC29" s="446"/>
      <c r="AD29" s="477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9"/>
      <c r="AT29" s="485"/>
      <c r="AU29" s="490"/>
      <c r="AV29" s="485"/>
      <c r="AW29" s="485"/>
      <c r="AX29" s="485"/>
      <c r="AY29" s="446"/>
      <c r="AZ29" s="446"/>
      <c r="BA29" s="446"/>
      <c r="BB29" s="446"/>
      <c r="BC29" s="446"/>
      <c r="BD29" s="446"/>
      <c r="BE29" s="443"/>
      <c r="BF29" s="443"/>
      <c r="BG29" s="443"/>
      <c r="BH29" s="443"/>
      <c r="BI29" s="443"/>
      <c r="BJ29" s="443"/>
      <c r="BK29" s="443"/>
      <c r="BL29" s="443"/>
      <c r="BM29" s="443"/>
    </row>
    <row r="30" spans="1:65" ht="10.5" customHeight="1">
      <c r="A30" s="443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6"/>
      <c r="Q30" s="446"/>
      <c r="R30" s="488"/>
      <c r="S30" s="488"/>
      <c r="T30" s="488"/>
      <c r="U30" s="488"/>
      <c r="V30" s="446"/>
      <c r="W30" s="446"/>
      <c r="X30" s="446"/>
      <c r="Y30" s="446"/>
      <c r="Z30" s="446"/>
      <c r="AA30" s="446"/>
      <c r="AB30" s="446"/>
      <c r="AC30" s="446"/>
      <c r="AD30" s="477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9"/>
      <c r="AT30" s="485"/>
      <c r="AU30" s="487"/>
      <c r="AV30" s="485"/>
      <c r="AW30" s="485"/>
      <c r="AX30" s="485"/>
      <c r="AY30" s="446"/>
      <c r="AZ30" s="446"/>
      <c r="BA30" s="446"/>
      <c r="BB30" s="446"/>
      <c r="BC30" s="446"/>
      <c r="BD30" s="446"/>
      <c r="BE30" s="443"/>
      <c r="BF30" s="443"/>
      <c r="BG30" s="443"/>
      <c r="BH30" s="443"/>
      <c r="BI30" s="443"/>
      <c r="BJ30" s="443"/>
      <c r="BK30" s="443"/>
      <c r="BL30" s="443"/>
      <c r="BM30" s="443"/>
    </row>
    <row r="31" spans="1:65" ht="13.5" customHeight="1">
      <c r="A31" s="443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77"/>
      <c r="AT31" s="446"/>
      <c r="AU31" s="492"/>
      <c r="AV31" s="446"/>
      <c r="AW31" s="446"/>
      <c r="AX31" s="446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</row>
    <row r="32" spans="1:65" ht="10.5" customHeight="1">
      <c r="A32" s="443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77"/>
      <c r="AT32" s="446"/>
      <c r="AU32" s="492"/>
      <c r="AV32" s="446"/>
      <c r="AW32" s="446"/>
      <c r="AX32" s="446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</row>
    <row r="33" spans="1:65" ht="13.5" customHeight="1">
      <c r="A33" s="443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77"/>
      <c r="AT33" s="446"/>
      <c r="AU33" s="492"/>
      <c r="AV33" s="446"/>
      <c r="AW33" s="446"/>
      <c r="AX33" s="446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</row>
    <row r="34" spans="1:65" ht="13.5" customHeight="1">
      <c r="A34" s="443"/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77"/>
      <c r="AT34" s="446"/>
      <c r="AU34" s="492"/>
      <c r="AV34" s="446"/>
      <c r="AW34" s="446"/>
      <c r="AX34" s="446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</row>
    <row r="35" spans="1:65" ht="13.5" customHeight="1">
      <c r="A35" s="443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77"/>
      <c r="AT35" s="446"/>
      <c r="AU35" s="716"/>
      <c r="AV35" s="717"/>
      <c r="AW35" s="717"/>
      <c r="AX35" s="717"/>
      <c r="AY35" s="717"/>
      <c r="AZ35" s="717"/>
      <c r="BA35" s="717"/>
      <c r="BB35" s="717"/>
      <c r="BC35" s="717"/>
      <c r="BD35" s="717"/>
      <c r="BE35" s="717"/>
      <c r="BF35" s="717"/>
      <c r="BG35" s="717"/>
      <c r="BH35" s="717"/>
      <c r="BI35" s="717"/>
      <c r="BJ35" s="717"/>
      <c r="BK35" s="717"/>
      <c r="BL35" s="717"/>
      <c r="BM35" s="717"/>
    </row>
    <row r="36" spans="1:65" ht="13.5" customHeight="1">
      <c r="A36" s="443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717"/>
      <c r="AV36" s="717"/>
      <c r="AW36" s="717"/>
      <c r="AX36" s="717"/>
      <c r="AY36" s="717"/>
      <c r="AZ36" s="717"/>
      <c r="BA36" s="717"/>
      <c r="BB36" s="717"/>
      <c r="BC36" s="717"/>
      <c r="BD36" s="717"/>
      <c r="BE36" s="717"/>
      <c r="BF36" s="717"/>
      <c r="BG36" s="717"/>
      <c r="BH36" s="717"/>
      <c r="BI36" s="717"/>
      <c r="BJ36" s="717"/>
      <c r="BK36" s="717"/>
      <c r="BL36" s="717"/>
      <c r="BM36" s="717"/>
    </row>
    <row r="37" spans="1:65" ht="13.5" customHeight="1">
      <c r="A37" s="443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93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88"/>
      <c r="AL37" s="488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718"/>
      <c r="BE37" s="719"/>
      <c r="BF37" s="719"/>
      <c r="BG37" s="719"/>
      <c r="BH37" s="719"/>
      <c r="BI37" s="719"/>
      <c r="BJ37" s="719"/>
      <c r="BK37" s="719"/>
      <c r="BL37" s="719"/>
      <c r="BM37" s="719"/>
    </row>
    <row r="38" spans="1:65" ht="13.5" customHeight="1">
      <c r="A38" s="443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719"/>
      <c r="BE38" s="719"/>
      <c r="BF38" s="719"/>
      <c r="BG38" s="719"/>
      <c r="BH38" s="719"/>
      <c r="BI38" s="719"/>
      <c r="BJ38" s="719"/>
      <c r="BK38" s="719"/>
      <c r="BL38" s="719"/>
      <c r="BM38" s="719"/>
    </row>
    <row r="39" spans="1:66" ht="12.75" customHeight="1">
      <c r="A39" s="443"/>
      <c r="B39" s="720"/>
      <c r="C39" s="721"/>
      <c r="D39" s="721"/>
      <c r="E39" s="721"/>
      <c r="F39" s="721"/>
      <c r="G39" s="467"/>
      <c r="H39" s="721"/>
      <c r="I39" s="721"/>
      <c r="J39" s="721"/>
      <c r="K39" s="467"/>
      <c r="L39" s="721"/>
      <c r="M39" s="721"/>
      <c r="N39" s="721"/>
      <c r="O39" s="721"/>
      <c r="P39" s="721"/>
      <c r="Q39" s="721"/>
      <c r="R39" s="721"/>
      <c r="S39" s="721"/>
      <c r="T39" s="721"/>
      <c r="U39" s="467"/>
      <c r="V39" s="721"/>
      <c r="W39" s="721"/>
      <c r="X39" s="721"/>
      <c r="Y39" s="467"/>
      <c r="Z39" s="721"/>
      <c r="AA39" s="721"/>
      <c r="AB39" s="721"/>
      <c r="AC39" s="467"/>
      <c r="AD39" s="721"/>
      <c r="AE39" s="721"/>
      <c r="AF39" s="721"/>
      <c r="AG39" s="721"/>
      <c r="AH39" s="467"/>
      <c r="AI39" s="721"/>
      <c r="AJ39" s="721"/>
      <c r="AK39" s="721"/>
      <c r="AL39" s="467"/>
      <c r="AM39" s="721"/>
      <c r="AN39" s="721"/>
      <c r="AO39" s="721"/>
      <c r="AP39" s="721"/>
      <c r="AQ39" s="721"/>
      <c r="AR39" s="721"/>
      <c r="AS39" s="721"/>
      <c r="AT39" s="721"/>
      <c r="AU39" s="467"/>
      <c r="AV39" s="721"/>
      <c r="AW39" s="721"/>
      <c r="AX39" s="721"/>
      <c r="AY39" s="467"/>
      <c r="AZ39" s="721"/>
      <c r="BA39" s="721"/>
      <c r="BB39" s="721"/>
      <c r="BC39" s="721"/>
      <c r="BD39" s="494"/>
      <c r="BE39" s="720"/>
      <c r="BF39" s="722"/>
      <c r="BG39" s="722"/>
      <c r="BH39" s="725"/>
      <c r="BI39" s="725"/>
      <c r="BJ39" s="722"/>
      <c r="BK39" s="722"/>
      <c r="BL39" s="722"/>
      <c r="BM39" s="722"/>
      <c r="BN39" s="4"/>
    </row>
    <row r="40" spans="1:66" ht="12.75">
      <c r="A40" s="443"/>
      <c r="B40" s="720"/>
      <c r="C40" s="726"/>
      <c r="D40" s="726"/>
      <c r="E40" s="726"/>
      <c r="F40" s="726"/>
      <c r="G40" s="467"/>
      <c r="H40" s="726"/>
      <c r="I40" s="726"/>
      <c r="J40" s="726"/>
      <c r="K40" s="467"/>
      <c r="L40" s="726"/>
      <c r="M40" s="726"/>
      <c r="N40" s="726"/>
      <c r="O40" s="726"/>
      <c r="P40" s="726"/>
      <c r="Q40" s="726"/>
      <c r="R40" s="726"/>
      <c r="S40" s="726"/>
      <c r="T40" s="726"/>
      <c r="U40" s="467"/>
      <c r="V40" s="726"/>
      <c r="W40" s="726"/>
      <c r="X40" s="726"/>
      <c r="Y40" s="467"/>
      <c r="Z40" s="726"/>
      <c r="AA40" s="726"/>
      <c r="AB40" s="726"/>
      <c r="AC40" s="467"/>
      <c r="AD40" s="726"/>
      <c r="AE40" s="726"/>
      <c r="AF40" s="726"/>
      <c r="AG40" s="726"/>
      <c r="AH40" s="467"/>
      <c r="AI40" s="726"/>
      <c r="AJ40" s="726"/>
      <c r="AK40" s="726"/>
      <c r="AL40" s="467"/>
      <c r="AM40" s="726"/>
      <c r="AN40" s="726"/>
      <c r="AO40" s="726"/>
      <c r="AP40" s="726"/>
      <c r="AQ40" s="726"/>
      <c r="AR40" s="726"/>
      <c r="AS40" s="726"/>
      <c r="AT40" s="726"/>
      <c r="AU40" s="467"/>
      <c r="AV40" s="726"/>
      <c r="AW40" s="726"/>
      <c r="AX40" s="726"/>
      <c r="AY40" s="467"/>
      <c r="AZ40" s="726"/>
      <c r="BA40" s="726"/>
      <c r="BB40" s="726"/>
      <c r="BC40" s="726"/>
      <c r="BD40" s="467"/>
      <c r="BE40" s="720"/>
      <c r="BF40" s="723"/>
      <c r="BG40" s="724"/>
      <c r="BH40" s="725"/>
      <c r="BI40" s="725"/>
      <c r="BJ40" s="723"/>
      <c r="BK40" s="723"/>
      <c r="BL40" s="723"/>
      <c r="BM40" s="723"/>
      <c r="BN40" s="4"/>
    </row>
    <row r="41" spans="1:66" ht="12.75">
      <c r="A41" s="443"/>
      <c r="B41" s="720"/>
      <c r="C41" s="726"/>
      <c r="D41" s="726"/>
      <c r="E41" s="726"/>
      <c r="F41" s="726"/>
      <c r="G41" s="467"/>
      <c r="H41" s="726"/>
      <c r="I41" s="726"/>
      <c r="J41" s="726"/>
      <c r="K41" s="467"/>
      <c r="L41" s="726"/>
      <c r="M41" s="726"/>
      <c r="N41" s="726"/>
      <c r="O41" s="726"/>
      <c r="P41" s="726"/>
      <c r="Q41" s="726"/>
      <c r="R41" s="726"/>
      <c r="S41" s="726"/>
      <c r="T41" s="726"/>
      <c r="U41" s="467"/>
      <c r="V41" s="726"/>
      <c r="W41" s="726"/>
      <c r="X41" s="726"/>
      <c r="Y41" s="467"/>
      <c r="Z41" s="726"/>
      <c r="AA41" s="726"/>
      <c r="AB41" s="726"/>
      <c r="AC41" s="467"/>
      <c r="AD41" s="726"/>
      <c r="AE41" s="726"/>
      <c r="AF41" s="726"/>
      <c r="AG41" s="726"/>
      <c r="AH41" s="467"/>
      <c r="AI41" s="726"/>
      <c r="AJ41" s="726"/>
      <c r="AK41" s="726"/>
      <c r="AL41" s="467"/>
      <c r="AM41" s="726"/>
      <c r="AN41" s="726"/>
      <c r="AO41" s="726"/>
      <c r="AP41" s="726"/>
      <c r="AQ41" s="726"/>
      <c r="AR41" s="726"/>
      <c r="AS41" s="726"/>
      <c r="AT41" s="726"/>
      <c r="AU41" s="467"/>
      <c r="AV41" s="726"/>
      <c r="AW41" s="726"/>
      <c r="AX41" s="726"/>
      <c r="AY41" s="467"/>
      <c r="AZ41" s="726"/>
      <c r="BA41" s="726"/>
      <c r="BB41" s="726"/>
      <c r="BC41" s="726"/>
      <c r="BD41" s="467"/>
      <c r="BE41" s="720"/>
      <c r="BF41" s="723"/>
      <c r="BG41" s="724"/>
      <c r="BH41" s="725"/>
      <c r="BI41" s="725"/>
      <c r="BJ41" s="723"/>
      <c r="BK41" s="723"/>
      <c r="BL41" s="723"/>
      <c r="BM41" s="723"/>
      <c r="BN41" s="4"/>
    </row>
    <row r="42" spans="1:66" ht="12.75">
      <c r="A42" s="443"/>
      <c r="B42" s="720"/>
      <c r="C42" s="726"/>
      <c r="D42" s="726"/>
      <c r="E42" s="726"/>
      <c r="F42" s="726"/>
      <c r="G42" s="727"/>
      <c r="H42" s="726"/>
      <c r="I42" s="726"/>
      <c r="J42" s="726"/>
      <c r="K42" s="727"/>
      <c r="L42" s="726"/>
      <c r="M42" s="726"/>
      <c r="N42" s="726"/>
      <c r="O42" s="726"/>
      <c r="P42" s="726"/>
      <c r="Q42" s="726"/>
      <c r="R42" s="726"/>
      <c r="S42" s="726"/>
      <c r="T42" s="726"/>
      <c r="U42" s="727"/>
      <c r="V42" s="726"/>
      <c r="W42" s="726"/>
      <c r="X42" s="726"/>
      <c r="Y42" s="727"/>
      <c r="Z42" s="726"/>
      <c r="AA42" s="726"/>
      <c r="AB42" s="726"/>
      <c r="AC42" s="727"/>
      <c r="AD42" s="726"/>
      <c r="AE42" s="726"/>
      <c r="AF42" s="726"/>
      <c r="AG42" s="726"/>
      <c r="AH42" s="727"/>
      <c r="AI42" s="726"/>
      <c r="AJ42" s="726"/>
      <c r="AK42" s="726"/>
      <c r="AL42" s="727"/>
      <c r="AM42" s="726"/>
      <c r="AN42" s="726"/>
      <c r="AO42" s="726"/>
      <c r="AP42" s="726"/>
      <c r="AQ42" s="726"/>
      <c r="AR42" s="726"/>
      <c r="AS42" s="726"/>
      <c r="AT42" s="726"/>
      <c r="AU42" s="727"/>
      <c r="AV42" s="726"/>
      <c r="AW42" s="726"/>
      <c r="AX42" s="726"/>
      <c r="AY42" s="727"/>
      <c r="AZ42" s="726"/>
      <c r="BA42" s="726"/>
      <c r="BB42" s="726"/>
      <c r="BC42" s="726"/>
      <c r="BD42" s="467"/>
      <c r="BE42" s="720"/>
      <c r="BF42" s="723"/>
      <c r="BG42" s="724"/>
      <c r="BH42" s="725"/>
      <c r="BI42" s="725"/>
      <c r="BJ42" s="723"/>
      <c r="BK42" s="723"/>
      <c r="BL42" s="723"/>
      <c r="BM42" s="723"/>
      <c r="BN42" s="4"/>
    </row>
    <row r="43" spans="1:66" ht="12.75">
      <c r="A43" s="443"/>
      <c r="B43" s="720"/>
      <c r="C43" s="726"/>
      <c r="D43" s="726"/>
      <c r="E43" s="726"/>
      <c r="F43" s="726"/>
      <c r="G43" s="727"/>
      <c r="H43" s="726"/>
      <c r="I43" s="726"/>
      <c r="J43" s="726"/>
      <c r="K43" s="727"/>
      <c r="L43" s="726"/>
      <c r="M43" s="726"/>
      <c r="N43" s="726"/>
      <c r="O43" s="726"/>
      <c r="P43" s="726"/>
      <c r="Q43" s="726"/>
      <c r="R43" s="726"/>
      <c r="S43" s="726"/>
      <c r="T43" s="726"/>
      <c r="U43" s="727"/>
      <c r="V43" s="726"/>
      <c r="W43" s="726"/>
      <c r="X43" s="726"/>
      <c r="Y43" s="727"/>
      <c r="Z43" s="726"/>
      <c r="AA43" s="726"/>
      <c r="AB43" s="726"/>
      <c r="AC43" s="727"/>
      <c r="AD43" s="726"/>
      <c r="AE43" s="726"/>
      <c r="AF43" s="726"/>
      <c r="AG43" s="726"/>
      <c r="AH43" s="727"/>
      <c r="AI43" s="726"/>
      <c r="AJ43" s="726"/>
      <c r="AK43" s="726"/>
      <c r="AL43" s="727"/>
      <c r="AM43" s="726"/>
      <c r="AN43" s="726"/>
      <c r="AO43" s="726"/>
      <c r="AP43" s="726"/>
      <c r="AQ43" s="726"/>
      <c r="AR43" s="726"/>
      <c r="AS43" s="726"/>
      <c r="AT43" s="726"/>
      <c r="AU43" s="727"/>
      <c r="AV43" s="726"/>
      <c r="AW43" s="726"/>
      <c r="AX43" s="726"/>
      <c r="AY43" s="727"/>
      <c r="AZ43" s="726"/>
      <c r="BA43" s="726"/>
      <c r="BB43" s="726"/>
      <c r="BC43" s="726"/>
      <c r="BD43" s="467"/>
      <c r="BE43" s="720"/>
      <c r="BF43" s="723"/>
      <c r="BG43" s="724"/>
      <c r="BH43" s="725"/>
      <c r="BI43" s="725"/>
      <c r="BJ43" s="723"/>
      <c r="BK43" s="723"/>
      <c r="BL43" s="723"/>
      <c r="BM43" s="723"/>
      <c r="BN43" s="4"/>
    </row>
    <row r="44" spans="1:66" ht="12.75">
      <c r="A44" s="443"/>
      <c r="B44" s="720"/>
      <c r="C44" s="726"/>
      <c r="D44" s="726"/>
      <c r="E44" s="726"/>
      <c r="F44" s="726"/>
      <c r="G44" s="496"/>
      <c r="H44" s="726"/>
      <c r="I44" s="726"/>
      <c r="J44" s="726"/>
      <c r="K44" s="496"/>
      <c r="L44" s="726"/>
      <c r="M44" s="726"/>
      <c r="N44" s="726"/>
      <c r="O44" s="726"/>
      <c r="P44" s="726"/>
      <c r="Q44" s="726"/>
      <c r="R44" s="726"/>
      <c r="S44" s="726"/>
      <c r="T44" s="726"/>
      <c r="U44" s="496"/>
      <c r="V44" s="726"/>
      <c r="W44" s="726"/>
      <c r="X44" s="726"/>
      <c r="Y44" s="496"/>
      <c r="Z44" s="726"/>
      <c r="AA44" s="726"/>
      <c r="AB44" s="726"/>
      <c r="AC44" s="496"/>
      <c r="AD44" s="726"/>
      <c r="AE44" s="726"/>
      <c r="AF44" s="726"/>
      <c r="AG44" s="726"/>
      <c r="AH44" s="496"/>
      <c r="AI44" s="726"/>
      <c r="AJ44" s="726"/>
      <c r="AK44" s="726"/>
      <c r="AL44" s="496"/>
      <c r="AM44" s="726"/>
      <c r="AN44" s="726"/>
      <c r="AO44" s="726"/>
      <c r="AP44" s="726"/>
      <c r="AQ44" s="726"/>
      <c r="AR44" s="726"/>
      <c r="AS44" s="726"/>
      <c r="AT44" s="726"/>
      <c r="AU44" s="496"/>
      <c r="AV44" s="726"/>
      <c r="AW44" s="726"/>
      <c r="AX44" s="726"/>
      <c r="AY44" s="496"/>
      <c r="AZ44" s="726"/>
      <c r="BA44" s="726"/>
      <c r="BB44" s="726"/>
      <c r="BC44" s="726"/>
      <c r="BD44" s="467"/>
      <c r="BE44" s="720"/>
      <c r="BF44" s="723"/>
      <c r="BG44" s="724"/>
      <c r="BH44" s="725"/>
      <c r="BI44" s="725"/>
      <c r="BJ44" s="723"/>
      <c r="BK44" s="723"/>
      <c r="BL44" s="723"/>
      <c r="BM44" s="723"/>
      <c r="BN44" s="4"/>
    </row>
    <row r="45" spans="1:66" ht="12.75">
      <c r="A45" s="443"/>
      <c r="B45" s="726"/>
      <c r="C45" s="495"/>
      <c r="D45" s="495"/>
      <c r="E45" s="495"/>
      <c r="F45" s="495"/>
      <c r="G45" s="495"/>
      <c r="H45" s="495"/>
      <c r="I45" s="495"/>
      <c r="J45" s="495"/>
      <c r="K45" s="497"/>
      <c r="L45" s="495"/>
      <c r="M45" s="495"/>
      <c r="N45" s="495"/>
      <c r="O45" s="495"/>
      <c r="P45" s="495"/>
      <c r="Q45" s="495"/>
      <c r="R45" s="495"/>
      <c r="S45" s="495"/>
      <c r="T45" s="495"/>
      <c r="U45" s="729"/>
      <c r="V45" s="729"/>
      <c r="W45" s="495"/>
      <c r="X45" s="495"/>
      <c r="Y45" s="495"/>
      <c r="Z45" s="495"/>
      <c r="AA45" s="495"/>
      <c r="AB45" s="495"/>
      <c r="AC45" s="497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8"/>
      <c r="AS45" s="730"/>
      <c r="AT45" s="498"/>
      <c r="AU45" s="729"/>
      <c r="AV45" s="729"/>
      <c r="AW45" s="729"/>
      <c r="AX45" s="729"/>
      <c r="AY45" s="729"/>
      <c r="AZ45" s="729"/>
      <c r="BA45" s="729"/>
      <c r="BB45" s="729"/>
      <c r="BC45" s="729"/>
      <c r="BD45" s="467"/>
      <c r="BE45" s="732"/>
      <c r="BF45" s="733"/>
      <c r="BG45" s="733"/>
      <c r="BH45" s="733"/>
      <c r="BI45" s="733"/>
      <c r="BJ45" s="733"/>
      <c r="BK45" s="735"/>
      <c r="BL45" s="736"/>
      <c r="BM45" s="738"/>
      <c r="BN45" s="4"/>
    </row>
    <row r="46" spans="1:66" ht="12.75">
      <c r="A46" s="443"/>
      <c r="B46" s="728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728"/>
      <c r="V46" s="728"/>
      <c r="W46" s="501"/>
      <c r="X46" s="501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3"/>
      <c r="AS46" s="731"/>
      <c r="AT46" s="498"/>
      <c r="AU46" s="728"/>
      <c r="AV46" s="728"/>
      <c r="AW46" s="728"/>
      <c r="AX46" s="728"/>
      <c r="AY46" s="728"/>
      <c r="AZ46" s="728"/>
      <c r="BA46" s="728"/>
      <c r="BB46" s="728"/>
      <c r="BC46" s="728"/>
      <c r="BD46" s="467"/>
      <c r="BE46" s="728"/>
      <c r="BF46" s="734"/>
      <c r="BG46" s="734"/>
      <c r="BH46" s="734"/>
      <c r="BI46" s="734"/>
      <c r="BJ46" s="734"/>
      <c r="BK46" s="728"/>
      <c r="BL46" s="737"/>
      <c r="BM46" s="739"/>
      <c r="BN46" s="4"/>
    </row>
    <row r="47" spans="1:66" ht="12.75">
      <c r="A47" s="443"/>
      <c r="B47" s="740"/>
      <c r="C47" s="495"/>
      <c r="D47" s="495"/>
      <c r="E47" s="495"/>
      <c r="F47" s="495"/>
      <c r="G47" s="495"/>
      <c r="H47" s="495"/>
      <c r="I47" s="495"/>
      <c r="J47" s="495"/>
      <c r="K47" s="497"/>
      <c r="L47" s="495"/>
      <c r="M47" s="495"/>
      <c r="N47" s="495"/>
      <c r="O47" s="495"/>
      <c r="P47" s="495"/>
      <c r="Q47" s="495"/>
      <c r="R47" s="495"/>
      <c r="S47" s="495"/>
      <c r="T47" s="495"/>
      <c r="U47" s="730"/>
      <c r="V47" s="730"/>
      <c r="W47" s="495"/>
      <c r="X47" s="495"/>
      <c r="Y47" s="495"/>
      <c r="Z47" s="506"/>
      <c r="AA47" s="506"/>
      <c r="AB47" s="506"/>
      <c r="AC47" s="497"/>
      <c r="AD47" s="506"/>
      <c r="AE47" s="506"/>
      <c r="AF47" s="506"/>
      <c r="AG47" s="506"/>
      <c r="AH47" s="506"/>
      <c r="AI47" s="506"/>
      <c r="AJ47" s="506"/>
      <c r="AK47" s="506"/>
      <c r="AL47" s="495"/>
      <c r="AM47" s="498"/>
      <c r="AN47" s="730"/>
      <c r="AO47" s="730"/>
      <c r="AP47" s="730"/>
      <c r="AQ47" s="730"/>
      <c r="AR47" s="730"/>
      <c r="AS47" s="730"/>
      <c r="AT47" s="498"/>
      <c r="AU47" s="507"/>
      <c r="AV47" s="729"/>
      <c r="AW47" s="729"/>
      <c r="AX47" s="729"/>
      <c r="AY47" s="729"/>
      <c r="AZ47" s="729"/>
      <c r="BA47" s="729"/>
      <c r="BB47" s="729"/>
      <c r="BC47" s="729"/>
      <c r="BD47" s="467"/>
      <c r="BE47" s="740"/>
      <c r="BF47" s="743"/>
      <c r="BG47" s="743"/>
      <c r="BH47" s="743"/>
      <c r="BI47" s="733"/>
      <c r="BJ47" s="743"/>
      <c r="BK47" s="743"/>
      <c r="BL47" s="744"/>
      <c r="BM47" s="738"/>
      <c r="BN47" s="4"/>
    </row>
    <row r="48" spans="1:66" ht="12.75">
      <c r="A48" s="443"/>
      <c r="B48" s="741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742"/>
      <c r="V48" s="742"/>
      <c r="W48" s="501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3"/>
      <c r="AN48" s="731"/>
      <c r="AO48" s="731"/>
      <c r="AP48" s="731"/>
      <c r="AQ48" s="731"/>
      <c r="AR48" s="731"/>
      <c r="AS48" s="731"/>
      <c r="AT48" s="498"/>
      <c r="AU48" s="500"/>
      <c r="AV48" s="728"/>
      <c r="AW48" s="728"/>
      <c r="AX48" s="728"/>
      <c r="AY48" s="728"/>
      <c r="AZ48" s="728"/>
      <c r="BA48" s="728"/>
      <c r="BB48" s="728"/>
      <c r="BC48" s="728"/>
      <c r="BD48" s="467"/>
      <c r="BE48" s="741"/>
      <c r="BF48" s="743"/>
      <c r="BG48" s="743"/>
      <c r="BH48" s="743"/>
      <c r="BI48" s="734"/>
      <c r="BJ48" s="743"/>
      <c r="BK48" s="743"/>
      <c r="BL48" s="744"/>
      <c r="BM48" s="739"/>
      <c r="BN48" s="4"/>
    </row>
    <row r="49" spans="1:66" ht="12.75" customHeight="1">
      <c r="A49" s="443"/>
      <c r="B49" s="740"/>
      <c r="C49" s="505"/>
      <c r="D49" s="505"/>
      <c r="E49" s="505"/>
      <c r="F49" s="505"/>
      <c r="G49" s="505"/>
      <c r="H49" s="505"/>
      <c r="I49" s="505"/>
      <c r="J49" s="505"/>
      <c r="K49" s="497"/>
      <c r="L49" s="505"/>
      <c r="M49" s="505"/>
      <c r="N49" s="505"/>
      <c r="O49" s="505"/>
      <c r="P49" s="505"/>
      <c r="Q49" s="498"/>
      <c r="R49" s="730"/>
      <c r="S49" s="730"/>
      <c r="T49" s="498"/>
      <c r="U49" s="730"/>
      <c r="V49" s="730"/>
      <c r="W49" s="505"/>
      <c r="X49" s="505"/>
      <c r="Y49" s="505"/>
      <c r="Z49" s="505"/>
      <c r="AA49" s="505"/>
      <c r="AB49" s="505"/>
      <c r="AC49" s="497"/>
      <c r="AD49" s="505"/>
      <c r="AE49" s="505"/>
      <c r="AF49" s="505"/>
      <c r="AG49" s="505"/>
      <c r="AH49" s="505"/>
      <c r="AI49" s="498"/>
      <c r="AJ49" s="498"/>
      <c r="AK49" s="498"/>
      <c r="AL49" s="498"/>
      <c r="AM49" s="498"/>
      <c r="AN49" s="498"/>
      <c r="AO49" s="730"/>
      <c r="AP49" s="730"/>
      <c r="AQ49" s="730"/>
      <c r="AR49" s="730"/>
      <c r="AS49" s="730"/>
      <c r="AT49" s="498"/>
      <c r="AU49" s="729"/>
      <c r="AV49" s="729"/>
      <c r="AW49" s="729"/>
      <c r="AX49" s="729"/>
      <c r="AY49" s="729"/>
      <c r="AZ49" s="729"/>
      <c r="BA49" s="729"/>
      <c r="BB49" s="729"/>
      <c r="BC49" s="729"/>
      <c r="BD49" s="467"/>
      <c r="BE49" s="740"/>
      <c r="BF49" s="743"/>
      <c r="BG49" s="743"/>
      <c r="BH49" s="743"/>
      <c r="BI49" s="733"/>
      <c r="BJ49" s="743"/>
      <c r="BK49" s="743"/>
      <c r="BL49" s="744"/>
      <c r="BM49" s="738"/>
      <c r="BN49" s="4"/>
    </row>
    <row r="50" spans="1:66" ht="12.75" customHeight="1">
      <c r="A50" s="443"/>
      <c r="B50" s="740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3"/>
      <c r="R50" s="731"/>
      <c r="S50" s="731"/>
      <c r="T50" s="498"/>
      <c r="U50" s="742"/>
      <c r="V50" s="74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3"/>
      <c r="AO50" s="731"/>
      <c r="AP50" s="731"/>
      <c r="AQ50" s="731"/>
      <c r="AR50" s="731"/>
      <c r="AS50" s="731"/>
      <c r="AT50" s="498"/>
      <c r="AU50" s="728"/>
      <c r="AV50" s="728"/>
      <c r="AW50" s="728"/>
      <c r="AX50" s="728"/>
      <c r="AY50" s="728"/>
      <c r="AZ50" s="728"/>
      <c r="BA50" s="728"/>
      <c r="BB50" s="728"/>
      <c r="BC50" s="728"/>
      <c r="BD50" s="467"/>
      <c r="BE50" s="731"/>
      <c r="BF50" s="743"/>
      <c r="BG50" s="743"/>
      <c r="BH50" s="743"/>
      <c r="BI50" s="734"/>
      <c r="BJ50" s="743"/>
      <c r="BK50" s="743"/>
      <c r="BL50" s="744"/>
      <c r="BM50" s="739"/>
      <c r="BN50" s="4"/>
    </row>
    <row r="51" spans="1:66" ht="12.75" customHeight="1">
      <c r="A51" s="443"/>
      <c r="B51" s="740"/>
      <c r="C51" s="505"/>
      <c r="D51" s="505"/>
      <c r="E51" s="505"/>
      <c r="F51" s="505"/>
      <c r="G51" s="505"/>
      <c r="H51" s="505"/>
      <c r="I51" s="505"/>
      <c r="J51" s="505"/>
      <c r="K51" s="497"/>
      <c r="L51" s="505"/>
      <c r="M51" s="505"/>
      <c r="N51" s="505"/>
      <c r="O51" s="505"/>
      <c r="P51" s="730"/>
      <c r="Q51" s="498"/>
      <c r="R51" s="498"/>
      <c r="S51" s="730"/>
      <c r="T51" s="498"/>
      <c r="U51" s="730"/>
      <c r="V51" s="730"/>
      <c r="W51" s="505"/>
      <c r="X51" s="505"/>
      <c r="Y51" s="505"/>
      <c r="Z51" s="505"/>
      <c r="AA51" s="505"/>
      <c r="AB51" s="505"/>
      <c r="AC51" s="497"/>
      <c r="AD51" s="505"/>
      <c r="AE51" s="505"/>
      <c r="AF51" s="505"/>
      <c r="AG51" s="505"/>
      <c r="AH51" s="505"/>
      <c r="AI51" s="505"/>
      <c r="AJ51" s="505"/>
      <c r="AK51" s="505"/>
      <c r="AL51" s="730"/>
      <c r="AM51" s="730"/>
      <c r="AN51" s="730"/>
      <c r="AO51" s="730"/>
      <c r="AP51" s="730"/>
      <c r="AQ51" s="730"/>
      <c r="AR51" s="730"/>
      <c r="AS51" s="730"/>
      <c r="AT51" s="730"/>
      <c r="AU51" s="505"/>
      <c r="AV51" s="505"/>
      <c r="AW51" s="505"/>
      <c r="AX51" s="505"/>
      <c r="AY51" s="505"/>
      <c r="AZ51" s="505"/>
      <c r="BA51" s="505"/>
      <c r="BB51" s="505"/>
      <c r="BC51" s="505"/>
      <c r="BD51" s="467"/>
      <c r="BE51" s="740"/>
      <c r="BF51" s="743"/>
      <c r="BG51" s="743"/>
      <c r="BH51" s="743"/>
      <c r="BI51" s="733"/>
      <c r="BJ51" s="743"/>
      <c r="BK51" s="743"/>
      <c r="BL51" s="744"/>
      <c r="BM51" s="738"/>
      <c r="BN51" s="4"/>
    </row>
    <row r="52" spans="1:66" ht="12.75" customHeight="1">
      <c r="A52" s="443"/>
      <c r="B52" s="745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742"/>
      <c r="Q52" s="498"/>
      <c r="R52" s="503"/>
      <c r="S52" s="745"/>
      <c r="T52" s="498"/>
      <c r="U52" s="742"/>
      <c r="V52" s="74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745"/>
      <c r="AM52" s="745"/>
      <c r="AN52" s="745"/>
      <c r="AO52" s="745"/>
      <c r="AP52" s="745"/>
      <c r="AQ52" s="745"/>
      <c r="AR52" s="742"/>
      <c r="AS52" s="745"/>
      <c r="AT52" s="731"/>
      <c r="AU52" s="508"/>
      <c r="AV52" s="508"/>
      <c r="AW52" s="508"/>
      <c r="AX52" s="508"/>
      <c r="AY52" s="508"/>
      <c r="AZ52" s="508"/>
      <c r="BA52" s="508"/>
      <c r="BB52" s="508"/>
      <c r="BC52" s="508"/>
      <c r="BD52" s="467"/>
      <c r="BE52" s="731"/>
      <c r="BF52" s="743"/>
      <c r="BG52" s="743"/>
      <c r="BH52" s="743"/>
      <c r="BI52" s="734"/>
      <c r="BJ52" s="743"/>
      <c r="BK52" s="743"/>
      <c r="BL52" s="744"/>
      <c r="BM52" s="739"/>
      <c r="BN52" s="509"/>
    </row>
    <row r="53" spans="1:66" ht="13.5" customHeight="1">
      <c r="A53" s="443"/>
      <c r="B53" s="494"/>
      <c r="C53" s="494"/>
      <c r="D53" s="494"/>
      <c r="E53" s="494"/>
      <c r="F53" s="740"/>
      <c r="G53" s="740"/>
      <c r="H53" s="740"/>
      <c r="I53" s="740"/>
      <c r="J53" s="740"/>
      <c r="K53" s="740"/>
      <c r="L53" s="740"/>
      <c r="M53" s="740"/>
      <c r="N53" s="740"/>
      <c r="O53" s="740"/>
      <c r="P53" s="740"/>
      <c r="Q53" s="740"/>
      <c r="R53" s="740"/>
      <c r="S53" s="740"/>
      <c r="T53" s="740"/>
      <c r="U53" s="740"/>
      <c r="V53" s="740"/>
      <c r="W53" s="740"/>
      <c r="X53" s="740"/>
      <c r="Y53" s="740"/>
      <c r="Z53" s="731"/>
      <c r="AA53" s="731"/>
      <c r="AB53" s="731"/>
      <c r="AC53" s="731"/>
      <c r="AD53" s="731"/>
      <c r="AE53" s="740"/>
      <c r="AF53" s="731"/>
      <c r="AG53" s="731"/>
      <c r="AH53" s="731"/>
      <c r="AI53" s="731"/>
      <c r="AJ53" s="731"/>
      <c r="AK53" s="731"/>
      <c r="AL53" s="731"/>
      <c r="AM53" s="504"/>
      <c r="AN53" s="740"/>
      <c r="AO53" s="731"/>
      <c r="AP53" s="731"/>
      <c r="AQ53" s="731"/>
      <c r="AR53" s="504"/>
      <c r="AS53" s="740"/>
      <c r="AT53" s="731"/>
      <c r="AU53" s="731"/>
      <c r="AV53" s="731"/>
      <c r="AW53" s="504"/>
      <c r="AX53" s="748"/>
      <c r="AY53" s="749"/>
      <c r="AZ53" s="749"/>
      <c r="BA53" s="749"/>
      <c r="BB53" s="749"/>
      <c r="BC53" s="749"/>
      <c r="BD53" s="467"/>
      <c r="BE53" s="510"/>
      <c r="BF53" s="499"/>
      <c r="BG53" s="499"/>
      <c r="BH53" s="499"/>
      <c r="BI53" s="499"/>
      <c r="BJ53" s="499"/>
      <c r="BK53" s="499"/>
      <c r="BL53" s="499"/>
      <c r="BM53" s="499"/>
      <c r="BN53" s="4"/>
    </row>
    <row r="54" spans="1:65" ht="12.75">
      <c r="A54" s="443"/>
      <c r="B54" s="467"/>
      <c r="C54" s="467"/>
      <c r="D54" s="467"/>
      <c r="E54" s="467"/>
      <c r="F54" s="740"/>
      <c r="G54" s="740"/>
      <c r="H54" s="740"/>
      <c r="I54" s="740"/>
      <c r="J54" s="740"/>
      <c r="K54" s="740"/>
      <c r="L54" s="740"/>
      <c r="M54" s="740"/>
      <c r="N54" s="740"/>
      <c r="O54" s="740"/>
      <c r="P54" s="740"/>
      <c r="Q54" s="740"/>
      <c r="R54" s="740"/>
      <c r="S54" s="740"/>
      <c r="T54" s="740"/>
      <c r="U54" s="740"/>
      <c r="V54" s="740"/>
      <c r="W54" s="740"/>
      <c r="X54" s="740"/>
      <c r="Y54" s="731"/>
      <c r="Z54" s="731"/>
      <c r="AA54" s="731"/>
      <c r="AB54" s="731"/>
      <c r="AC54" s="731"/>
      <c r="AD54" s="731"/>
      <c r="AE54" s="731"/>
      <c r="AF54" s="731"/>
      <c r="AG54" s="731"/>
      <c r="AH54" s="731"/>
      <c r="AI54" s="731"/>
      <c r="AJ54" s="731"/>
      <c r="AK54" s="731"/>
      <c r="AL54" s="731"/>
      <c r="AM54" s="504"/>
      <c r="AN54" s="731"/>
      <c r="AO54" s="731"/>
      <c r="AP54" s="731"/>
      <c r="AQ54" s="731"/>
      <c r="AR54" s="504"/>
      <c r="AS54" s="731"/>
      <c r="AT54" s="731"/>
      <c r="AU54" s="731"/>
      <c r="AV54" s="731"/>
      <c r="AW54" s="504"/>
      <c r="AX54" s="749"/>
      <c r="AY54" s="749"/>
      <c r="AZ54" s="749"/>
      <c r="BA54" s="749"/>
      <c r="BB54" s="749"/>
      <c r="BC54" s="749"/>
      <c r="BD54" s="511"/>
      <c r="BE54" s="505"/>
      <c r="BF54" s="505"/>
      <c r="BG54" s="505"/>
      <c r="BH54" s="505"/>
      <c r="BI54" s="505"/>
      <c r="BJ54" s="505"/>
      <c r="BK54" s="511"/>
      <c r="BL54" s="494"/>
      <c r="BM54" s="494"/>
    </row>
    <row r="55" spans="1:65" ht="24">
      <c r="A55" s="443"/>
      <c r="B55" s="467"/>
      <c r="C55" s="467"/>
      <c r="D55" s="467"/>
      <c r="E55" s="467"/>
      <c r="F55" s="467"/>
      <c r="G55" s="512"/>
      <c r="H55" s="512"/>
      <c r="I55" s="511"/>
      <c r="J55" s="511"/>
      <c r="K55" s="511"/>
      <c r="L55" s="467"/>
      <c r="M55" s="750"/>
      <c r="N55" s="751"/>
      <c r="O55" s="751"/>
      <c r="P55" s="512"/>
      <c r="Q55" s="511"/>
      <c r="R55" s="511"/>
      <c r="S55" s="467"/>
      <c r="T55" s="752"/>
      <c r="U55" s="752"/>
      <c r="V55" s="467"/>
      <c r="W55" s="467"/>
      <c r="X55" s="467"/>
      <c r="Y55" s="467"/>
      <c r="Z55" s="467"/>
      <c r="AA55" s="752"/>
      <c r="AB55" s="752"/>
      <c r="AC55" s="467"/>
      <c r="AD55" s="467"/>
      <c r="AE55" s="467"/>
      <c r="AF55" s="467"/>
      <c r="AG55" s="513"/>
      <c r="AH55" s="750"/>
      <c r="AI55" s="731"/>
      <c r="AJ55" s="467"/>
      <c r="AK55" s="512"/>
      <c r="AL55" s="467"/>
      <c r="AM55" s="467"/>
      <c r="AN55" s="467"/>
      <c r="AO55" s="753"/>
      <c r="AP55" s="754"/>
      <c r="AQ55" s="467"/>
      <c r="AR55" s="467"/>
      <c r="AS55" s="467"/>
      <c r="AT55" s="755"/>
      <c r="AU55" s="753"/>
      <c r="AV55" s="515"/>
      <c r="AW55" s="467"/>
      <c r="AX55" s="517"/>
      <c r="AY55" s="518"/>
      <c r="AZ55" s="756"/>
      <c r="BA55" s="756"/>
      <c r="BB55" s="519"/>
      <c r="BC55" s="520"/>
      <c r="BD55" s="467"/>
      <c r="BE55" s="521"/>
      <c r="BF55" s="522"/>
      <c r="BG55" s="523"/>
      <c r="BH55" s="521"/>
      <c r="BI55" s="521"/>
      <c r="BJ55" s="524"/>
      <c r="BK55" s="524"/>
      <c r="BL55" s="494"/>
      <c r="BM55" s="494"/>
    </row>
    <row r="56" spans="1:65" ht="13.5" customHeight="1">
      <c r="A56" s="443"/>
      <c r="B56" s="446"/>
      <c r="C56" s="467"/>
      <c r="D56" s="467"/>
      <c r="E56" s="467"/>
      <c r="F56" s="467"/>
      <c r="G56" s="512"/>
      <c r="H56" s="512"/>
      <c r="I56" s="511"/>
      <c r="J56" s="511"/>
      <c r="K56" s="511"/>
      <c r="L56" s="467"/>
      <c r="M56" s="513"/>
      <c r="N56" s="514"/>
      <c r="O56" s="514"/>
      <c r="P56" s="512"/>
      <c r="Q56" s="511"/>
      <c r="R56" s="511"/>
      <c r="S56" s="467"/>
      <c r="T56" s="512"/>
      <c r="U56" s="512"/>
      <c r="V56" s="467"/>
      <c r="W56" s="467"/>
      <c r="X56" s="467"/>
      <c r="Y56" s="467"/>
      <c r="Z56" s="467"/>
      <c r="AA56" s="512"/>
      <c r="AB56" s="512"/>
      <c r="AC56" s="467"/>
      <c r="AD56" s="467"/>
      <c r="AE56" s="467"/>
      <c r="AF56" s="467"/>
      <c r="AG56" s="512"/>
      <c r="AH56" s="512"/>
      <c r="AI56" s="467"/>
      <c r="AJ56" s="467"/>
      <c r="AK56" s="512"/>
      <c r="AL56" s="467"/>
      <c r="AM56" s="467"/>
      <c r="AN56" s="467"/>
      <c r="AO56" s="513"/>
      <c r="AP56" s="504"/>
      <c r="AQ56" s="467"/>
      <c r="AR56" s="467"/>
      <c r="AS56" s="467"/>
      <c r="AT56" s="467"/>
      <c r="AU56" s="515"/>
      <c r="AV56" s="3"/>
      <c r="AW56" s="467"/>
      <c r="AX56" s="467"/>
      <c r="AY56" s="516"/>
      <c r="AZ56" s="515"/>
      <c r="BA56" s="467"/>
      <c r="BB56" s="523"/>
      <c r="BC56" s="525"/>
      <c r="BD56" s="446"/>
      <c r="BE56" s="521"/>
      <c r="BF56" s="522"/>
      <c r="BG56" s="523"/>
      <c r="BH56" s="521"/>
      <c r="BI56" s="521"/>
      <c r="BJ56" s="524"/>
      <c r="BK56" s="524"/>
      <c r="BL56" s="443"/>
      <c r="BM56" s="443"/>
    </row>
    <row r="57" spans="1:65" ht="13.5" customHeight="1">
      <c r="A57" s="443"/>
      <c r="B57" s="446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515"/>
      <c r="BC57" s="467"/>
      <c r="BD57" s="446"/>
      <c r="BE57" s="521"/>
      <c r="BF57" s="522"/>
      <c r="BG57" s="523"/>
      <c r="BH57" s="521"/>
      <c r="BI57" s="521"/>
      <c r="BJ57" s="524"/>
      <c r="BK57" s="524"/>
      <c r="BL57" s="443"/>
      <c r="BM57" s="443"/>
    </row>
    <row r="58" spans="1:65" ht="12.75">
      <c r="A58" s="443"/>
      <c r="B58" s="446"/>
      <c r="C58" s="746"/>
      <c r="D58" s="747"/>
      <c r="E58" s="526"/>
      <c r="F58" s="746"/>
      <c r="G58" s="747"/>
      <c r="H58" s="526"/>
      <c r="I58" s="746"/>
      <c r="J58" s="746"/>
      <c r="K58" s="746"/>
      <c r="L58" s="526"/>
      <c r="M58" s="526"/>
      <c r="N58" s="746"/>
      <c r="O58" s="747"/>
      <c r="P58" s="526"/>
      <c r="Q58" s="526"/>
      <c r="R58" s="526"/>
      <c r="S58" s="746"/>
      <c r="T58" s="747"/>
      <c r="U58" s="526"/>
      <c r="V58" s="526"/>
      <c r="W58" s="526"/>
      <c r="X58" s="526"/>
      <c r="Y58" s="526"/>
      <c r="Z58" s="526"/>
      <c r="AA58" s="526"/>
      <c r="AB58" s="526"/>
      <c r="AC58" s="526"/>
      <c r="AD58" s="746"/>
      <c r="AE58" s="747"/>
      <c r="AF58" s="526"/>
      <c r="AG58" s="746"/>
      <c r="AH58" s="747"/>
      <c r="AI58" s="526"/>
      <c r="AJ58" s="746"/>
      <c r="AK58" s="746"/>
      <c r="AL58" s="746"/>
      <c r="AM58" s="526"/>
      <c r="AN58" s="526"/>
      <c r="AO58" s="746"/>
      <c r="AP58" s="747"/>
      <c r="AQ58" s="526"/>
      <c r="AR58" s="526"/>
      <c r="AS58" s="746"/>
      <c r="AT58" s="746"/>
      <c r="AU58" s="526"/>
      <c r="AV58" s="526"/>
      <c r="AW58" s="746"/>
      <c r="AX58" s="746"/>
      <c r="AY58" s="526"/>
      <c r="AZ58" s="526"/>
      <c r="BA58" s="526"/>
      <c r="BB58" s="526"/>
      <c r="BC58" s="526"/>
      <c r="BD58" s="527"/>
      <c r="BE58" s="528"/>
      <c r="BF58" s="528"/>
      <c r="BG58" s="528"/>
      <c r="BH58" s="528"/>
      <c r="BI58" s="528"/>
      <c r="BJ58" s="528"/>
      <c r="BK58" s="443"/>
      <c r="BL58" s="443"/>
      <c r="BM58" s="443"/>
    </row>
    <row r="59" spans="1:65" ht="12.75">
      <c r="A59" s="443"/>
      <c r="B59" s="446"/>
      <c r="C59" s="757"/>
      <c r="D59" s="747"/>
      <c r="E59" s="526"/>
      <c r="F59" s="757"/>
      <c r="G59" s="747"/>
      <c r="H59" s="526"/>
      <c r="I59" s="757"/>
      <c r="J59" s="746"/>
      <c r="K59" s="746"/>
      <c r="L59" s="526"/>
      <c r="M59" s="526"/>
      <c r="N59" s="757"/>
      <c r="O59" s="747"/>
      <c r="P59" s="526"/>
      <c r="Q59" s="526"/>
      <c r="R59" s="526"/>
      <c r="S59" s="757"/>
      <c r="T59" s="747"/>
      <c r="U59" s="526"/>
      <c r="V59" s="526"/>
      <c r="W59" s="526"/>
      <c r="X59" s="526"/>
      <c r="Y59" s="526"/>
      <c r="Z59" s="526"/>
      <c r="AA59" s="526"/>
      <c r="AB59" s="526"/>
      <c r="AC59" s="526"/>
      <c r="AD59" s="757"/>
      <c r="AE59" s="747"/>
      <c r="AF59" s="526"/>
      <c r="AG59" s="757"/>
      <c r="AH59" s="747"/>
      <c r="AI59" s="526"/>
      <c r="AJ59" s="757"/>
      <c r="AK59" s="746"/>
      <c r="AL59" s="746"/>
      <c r="AM59" s="526"/>
      <c r="AN59" s="526"/>
      <c r="AO59" s="757"/>
      <c r="AP59" s="747"/>
      <c r="AQ59" s="526"/>
      <c r="AR59" s="526"/>
      <c r="AS59" s="757"/>
      <c r="AT59" s="747"/>
      <c r="AU59" s="526"/>
      <c r="AV59" s="526"/>
      <c r="AW59" s="757"/>
      <c r="AX59" s="747"/>
      <c r="AY59" s="526"/>
      <c r="AZ59" s="526"/>
      <c r="BA59" s="526"/>
      <c r="BB59" s="526"/>
      <c r="BC59" s="526"/>
      <c r="BD59" s="527"/>
      <c r="BE59" s="528"/>
      <c r="BF59" s="527"/>
      <c r="BG59" s="529"/>
      <c r="BH59" s="529"/>
      <c r="BI59" s="529"/>
      <c r="BJ59" s="529"/>
      <c r="BK59" s="443"/>
      <c r="BL59" s="443"/>
      <c r="BM59" s="443"/>
    </row>
    <row r="60" spans="1:62" ht="12.75">
      <c r="A60" s="443"/>
      <c r="B60" s="446"/>
      <c r="C60" s="757"/>
      <c r="D60" s="747"/>
      <c r="E60" s="526"/>
      <c r="F60" s="757"/>
      <c r="G60" s="747"/>
      <c r="H60" s="526"/>
      <c r="I60" s="757"/>
      <c r="J60" s="746"/>
      <c r="K60" s="746"/>
      <c r="L60" s="526"/>
      <c r="M60" s="526"/>
      <c r="N60" s="757"/>
      <c r="O60" s="747"/>
      <c r="P60" s="526"/>
      <c r="Q60" s="526"/>
      <c r="R60" s="526"/>
      <c r="S60" s="757"/>
      <c r="T60" s="747"/>
      <c r="U60" s="526"/>
      <c r="V60" s="526"/>
      <c r="W60" s="526"/>
      <c r="X60" s="526"/>
      <c r="Y60" s="526"/>
      <c r="Z60" s="526"/>
      <c r="AA60" s="526"/>
      <c r="AB60" s="526"/>
      <c r="AC60" s="526"/>
      <c r="AD60" s="757"/>
      <c r="AE60" s="747"/>
      <c r="AF60" s="526"/>
      <c r="AG60" s="757"/>
      <c r="AH60" s="747"/>
      <c r="AI60" s="526"/>
      <c r="AJ60" s="757"/>
      <c r="AK60" s="746"/>
      <c r="AL60" s="746"/>
      <c r="AM60" s="526"/>
      <c r="AN60" s="526"/>
      <c r="AO60" s="757"/>
      <c r="AP60" s="747"/>
      <c r="AQ60" s="526"/>
      <c r="AR60" s="526"/>
      <c r="AS60" s="757"/>
      <c r="AT60" s="747"/>
      <c r="AU60" s="526"/>
      <c r="AV60" s="526"/>
      <c r="AW60" s="757"/>
      <c r="AX60" s="747"/>
      <c r="AY60" s="526"/>
      <c r="AZ60" s="526"/>
      <c r="BA60" s="526"/>
      <c r="BB60" s="526"/>
      <c r="BC60" s="526"/>
      <c r="BD60" s="527"/>
      <c r="BE60" s="528"/>
      <c r="BF60" s="527"/>
      <c r="BG60" s="529"/>
      <c r="BH60" s="529"/>
      <c r="BI60" s="529"/>
      <c r="BJ60" s="529"/>
    </row>
    <row r="61" spans="1:62" ht="12.75">
      <c r="A61" s="443"/>
      <c r="B61" s="446"/>
      <c r="C61" s="757"/>
      <c r="D61" s="747"/>
      <c r="E61" s="526"/>
      <c r="F61" s="757"/>
      <c r="G61" s="747"/>
      <c r="H61" s="526"/>
      <c r="I61" s="757"/>
      <c r="J61" s="746"/>
      <c r="K61" s="746"/>
      <c r="L61" s="526"/>
      <c r="M61" s="526"/>
      <c r="N61" s="757"/>
      <c r="O61" s="747"/>
      <c r="P61" s="526"/>
      <c r="Q61" s="526"/>
      <c r="R61" s="526"/>
      <c r="S61" s="757"/>
      <c r="T61" s="747"/>
      <c r="U61" s="526"/>
      <c r="V61" s="526"/>
      <c r="W61" s="526"/>
      <c r="X61" s="526"/>
      <c r="Y61" s="526"/>
      <c r="Z61" s="526"/>
      <c r="AA61" s="526"/>
      <c r="AB61" s="526"/>
      <c r="AC61" s="526"/>
      <c r="AD61" s="757"/>
      <c r="AE61" s="747"/>
      <c r="AF61" s="526"/>
      <c r="AG61" s="757"/>
      <c r="AH61" s="747"/>
      <c r="AI61" s="526"/>
      <c r="AJ61" s="757"/>
      <c r="AK61" s="746"/>
      <c r="AL61" s="746"/>
      <c r="AM61" s="526"/>
      <c r="AN61" s="526"/>
      <c r="AO61" s="757"/>
      <c r="AP61" s="747"/>
      <c r="AQ61" s="526"/>
      <c r="AR61" s="526"/>
      <c r="AS61" s="757"/>
      <c r="AT61" s="747"/>
      <c r="AU61" s="526"/>
      <c r="AV61" s="526"/>
      <c r="AW61" s="757"/>
      <c r="AX61" s="747"/>
      <c r="AY61" s="526"/>
      <c r="AZ61" s="526"/>
      <c r="BA61" s="526"/>
      <c r="BB61" s="526"/>
      <c r="BC61" s="526"/>
      <c r="BD61" s="527"/>
      <c r="BE61" s="528"/>
      <c r="BF61" s="527"/>
      <c r="BG61" s="529"/>
      <c r="BH61" s="529"/>
      <c r="BI61" s="529"/>
      <c r="BJ61" s="529"/>
    </row>
    <row r="62" spans="1:62" ht="12.75">
      <c r="A62" s="443"/>
      <c r="B62" s="446"/>
      <c r="C62" s="757"/>
      <c r="D62" s="747"/>
      <c r="E62" s="526"/>
      <c r="F62" s="757"/>
      <c r="G62" s="747"/>
      <c r="H62" s="526"/>
      <c r="I62" s="757"/>
      <c r="J62" s="746"/>
      <c r="K62" s="746"/>
      <c r="L62" s="526"/>
      <c r="M62" s="526"/>
      <c r="N62" s="757"/>
      <c r="O62" s="747"/>
      <c r="P62" s="526"/>
      <c r="Q62" s="526"/>
      <c r="R62" s="526"/>
      <c r="S62" s="757"/>
      <c r="T62" s="747"/>
      <c r="U62" s="526"/>
      <c r="V62" s="526"/>
      <c r="W62" s="526"/>
      <c r="X62" s="526"/>
      <c r="Y62" s="526"/>
      <c r="Z62" s="526"/>
      <c r="AA62" s="526"/>
      <c r="AB62" s="526"/>
      <c r="AC62" s="526"/>
      <c r="AD62" s="757"/>
      <c r="AE62" s="747"/>
      <c r="AF62" s="526"/>
      <c r="AG62" s="757"/>
      <c r="AH62" s="747"/>
      <c r="AI62" s="526"/>
      <c r="AJ62" s="757"/>
      <c r="AK62" s="746"/>
      <c r="AL62" s="746"/>
      <c r="AM62" s="526"/>
      <c r="AN62" s="526"/>
      <c r="AO62" s="757"/>
      <c r="AP62" s="747"/>
      <c r="AQ62" s="526"/>
      <c r="AR62" s="526"/>
      <c r="AS62" s="757"/>
      <c r="AT62" s="747"/>
      <c r="AU62" s="526"/>
      <c r="AV62" s="526"/>
      <c r="AW62" s="757"/>
      <c r="AX62" s="747"/>
      <c r="AY62" s="526"/>
      <c r="AZ62" s="526"/>
      <c r="BA62" s="526"/>
      <c r="BB62" s="526"/>
      <c r="BC62" s="526"/>
      <c r="BD62" s="527"/>
      <c r="BE62" s="528"/>
      <c r="BF62" s="527"/>
      <c r="BG62" s="529"/>
      <c r="BH62" s="529"/>
      <c r="BI62" s="529"/>
      <c r="BJ62" s="529"/>
    </row>
    <row r="63" spans="1:62" ht="12.75">
      <c r="A63" s="443"/>
      <c r="B63" s="446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7"/>
      <c r="BE63" s="528"/>
      <c r="BF63" s="530"/>
      <c r="BG63" s="530"/>
      <c r="BH63" s="530"/>
      <c r="BI63" s="530"/>
      <c r="BJ63" s="530"/>
    </row>
    <row r="64" spans="3:55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74" spans="58:65" ht="12.75">
      <c r="BF74" s="531"/>
      <c r="BG74" s="531"/>
      <c r="BH74" s="531"/>
      <c r="BI74" s="531"/>
      <c r="BJ74" s="531"/>
      <c r="BK74" s="531"/>
      <c r="BL74" s="531"/>
      <c r="BM74" s="531"/>
    </row>
    <row r="75" spans="58:65" ht="12.75">
      <c r="BF75" s="443"/>
      <c r="BG75" s="443"/>
      <c r="BH75" s="443"/>
      <c r="BI75" s="443"/>
      <c r="BJ75" s="443"/>
      <c r="BK75" s="443"/>
      <c r="BL75" s="443"/>
      <c r="BM75" s="443"/>
    </row>
    <row r="76" spans="58:65" ht="12.75">
      <c r="BF76" s="443"/>
      <c r="BG76" s="443"/>
      <c r="BH76" s="443"/>
      <c r="BI76" s="443"/>
      <c r="BJ76" s="443"/>
      <c r="BK76" s="443"/>
      <c r="BL76" s="443"/>
      <c r="BM76" s="443"/>
    </row>
    <row r="77" spans="58:65" ht="12.75">
      <c r="BF77" s="443"/>
      <c r="BG77" s="443"/>
      <c r="BH77" s="443"/>
      <c r="BI77" s="443"/>
      <c r="BJ77" s="443"/>
      <c r="BK77" s="443"/>
      <c r="BL77" s="443"/>
      <c r="BM77" s="443"/>
    </row>
    <row r="80" spans="58:65" ht="12.75">
      <c r="BF80" s="531"/>
      <c r="BG80" s="531"/>
      <c r="BH80" s="531"/>
      <c r="BI80" s="531"/>
      <c r="BJ80" s="531"/>
      <c r="BK80" s="531"/>
      <c r="BL80" s="531"/>
      <c r="BM80" s="531"/>
    </row>
    <row r="81" spans="58:65" ht="12.75">
      <c r="BF81" s="443"/>
      <c r="BG81" s="443"/>
      <c r="BH81" s="443"/>
      <c r="BI81" s="443"/>
      <c r="BJ81" s="443"/>
      <c r="BK81" s="443"/>
      <c r="BL81" s="443"/>
      <c r="BM81" s="443"/>
    </row>
    <row r="82" spans="58:65" ht="12.75">
      <c r="BF82" s="443"/>
      <c r="BG82" s="443"/>
      <c r="BH82" s="443"/>
      <c r="BI82" s="443"/>
      <c r="BJ82" s="443"/>
      <c r="BK82" s="443"/>
      <c r="BL82" s="443"/>
      <c r="BM82" s="443"/>
    </row>
    <row r="83" spans="58:65" ht="12.75">
      <c r="BF83" s="443"/>
      <c r="BG83" s="443"/>
      <c r="BH83" s="443"/>
      <c r="BI83" s="443"/>
      <c r="BJ83" s="443"/>
      <c r="BK83" s="443"/>
      <c r="BL83" s="443"/>
      <c r="BM83" s="443"/>
    </row>
  </sheetData>
  <sheetProtection/>
  <mergeCells count="300">
    <mergeCell ref="AW62:AX62"/>
    <mergeCell ref="C62:D62"/>
    <mergeCell ref="F62:G62"/>
    <mergeCell ref="I62:K62"/>
    <mergeCell ref="N62:O62"/>
    <mergeCell ref="S62:T62"/>
    <mergeCell ref="AD62:AE62"/>
    <mergeCell ref="AD61:AE61"/>
    <mergeCell ref="AG61:AH61"/>
    <mergeCell ref="AJ61:AL61"/>
    <mergeCell ref="AO61:AP61"/>
    <mergeCell ref="AS61:AT61"/>
    <mergeCell ref="AG62:AH62"/>
    <mergeCell ref="AJ62:AL62"/>
    <mergeCell ref="AO62:AP62"/>
    <mergeCell ref="AS62:AT62"/>
    <mergeCell ref="AW61:AX61"/>
    <mergeCell ref="AG60:AH60"/>
    <mergeCell ref="AJ60:AL60"/>
    <mergeCell ref="AO60:AP60"/>
    <mergeCell ref="AS60:AT60"/>
    <mergeCell ref="AW60:AX60"/>
    <mergeCell ref="C61:D61"/>
    <mergeCell ref="F61:G61"/>
    <mergeCell ref="I61:K61"/>
    <mergeCell ref="N61:O61"/>
    <mergeCell ref="S61:T61"/>
    <mergeCell ref="C60:D60"/>
    <mergeCell ref="F60:G60"/>
    <mergeCell ref="I60:K60"/>
    <mergeCell ref="N60:O60"/>
    <mergeCell ref="S60:T60"/>
    <mergeCell ref="AD60:AE60"/>
    <mergeCell ref="AD59:AE59"/>
    <mergeCell ref="AG59:AH59"/>
    <mergeCell ref="AJ59:AL59"/>
    <mergeCell ref="AO59:AP59"/>
    <mergeCell ref="AS59:AT59"/>
    <mergeCell ref="AW59:AX59"/>
    <mergeCell ref="AG58:AH58"/>
    <mergeCell ref="AJ58:AL58"/>
    <mergeCell ref="AO58:AP58"/>
    <mergeCell ref="AS58:AT58"/>
    <mergeCell ref="AW58:AX58"/>
    <mergeCell ref="C59:D59"/>
    <mergeCell ref="F59:G59"/>
    <mergeCell ref="I59:K59"/>
    <mergeCell ref="N59:O59"/>
    <mergeCell ref="S59:T59"/>
    <mergeCell ref="C58:D58"/>
    <mergeCell ref="F58:G58"/>
    <mergeCell ref="I58:K58"/>
    <mergeCell ref="N58:O58"/>
    <mergeCell ref="S58:T58"/>
    <mergeCell ref="AD58:AE58"/>
    <mergeCell ref="AS53:AV54"/>
    <mergeCell ref="AX53:BC54"/>
    <mergeCell ref="M55:O55"/>
    <mergeCell ref="T55:U55"/>
    <mergeCell ref="AA55:AB55"/>
    <mergeCell ref="AH55:AI55"/>
    <mergeCell ref="AO55:AP55"/>
    <mergeCell ref="AT55:AU55"/>
    <mergeCell ref="AZ55:BA55"/>
    <mergeCell ref="BJ51:BJ52"/>
    <mergeCell ref="BK51:BK52"/>
    <mergeCell ref="BL51:BL52"/>
    <mergeCell ref="BM51:BM52"/>
    <mergeCell ref="F53:J54"/>
    <mergeCell ref="K53:Q54"/>
    <mergeCell ref="R53:X54"/>
    <mergeCell ref="Y53:AD54"/>
    <mergeCell ref="AE53:AL54"/>
    <mergeCell ref="AN53:AQ54"/>
    <mergeCell ref="AT51:AT52"/>
    <mergeCell ref="BE51:BE52"/>
    <mergeCell ref="BF51:BF52"/>
    <mergeCell ref="BG51:BG52"/>
    <mergeCell ref="BH51:BH52"/>
    <mergeCell ref="BI51:BI52"/>
    <mergeCell ref="AN51:AN52"/>
    <mergeCell ref="AO51:AO52"/>
    <mergeCell ref="AP51:AP52"/>
    <mergeCell ref="AQ51:AQ52"/>
    <mergeCell ref="AR51:AR52"/>
    <mergeCell ref="AS51:AS52"/>
    <mergeCell ref="BK49:BK50"/>
    <mergeCell ref="BL49:BL50"/>
    <mergeCell ref="BM49:BM50"/>
    <mergeCell ref="B51:B52"/>
    <mergeCell ref="P51:P52"/>
    <mergeCell ref="S51:S52"/>
    <mergeCell ref="U51:U52"/>
    <mergeCell ref="V51:V52"/>
    <mergeCell ref="AL51:AL52"/>
    <mergeCell ref="AM51:AM52"/>
    <mergeCell ref="BE49:BE50"/>
    <mergeCell ref="BF49:BF50"/>
    <mergeCell ref="BG49:BG50"/>
    <mergeCell ref="BH49:BH50"/>
    <mergeCell ref="BI49:BI50"/>
    <mergeCell ref="BJ49:BJ50"/>
    <mergeCell ref="AX49:AX50"/>
    <mergeCell ref="AY49:AY50"/>
    <mergeCell ref="AZ49:AZ50"/>
    <mergeCell ref="BA49:BA50"/>
    <mergeCell ref="BB49:BB50"/>
    <mergeCell ref="BC49:BC50"/>
    <mergeCell ref="AQ49:AQ50"/>
    <mergeCell ref="AR49:AR50"/>
    <mergeCell ref="AS49:AS50"/>
    <mergeCell ref="AU49:AU50"/>
    <mergeCell ref="AV49:AV50"/>
    <mergeCell ref="AW49:AW50"/>
    <mergeCell ref="BK47:BK48"/>
    <mergeCell ref="BL47:BL48"/>
    <mergeCell ref="BM47:BM48"/>
    <mergeCell ref="B49:B50"/>
    <mergeCell ref="R49:R50"/>
    <mergeCell ref="S49:S50"/>
    <mergeCell ref="U49:U50"/>
    <mergeCell ref="V49:V50"/>
    <mergeCell ref="AO49:AO50"/>
    <mergeCell ref="AP49:AP50"/>
    <mergeCell ref="BE47:BE48"/>
    <mergeCell ref="BF47:BF48"/>
    <mergeCell ref="BG47:BG48"/>
    <mergeCell ref="BH47:BH48"/>
    <mergeCell ref="BI47:BI48"/>
    <mergeCell ref="BJ47:BJ48"/>
    <mergeCell ref="AX47:AX48"/>
    <mergeCell ref="AY47:AY48"/>
    <mergeCell ref="AZ47:AZ48"/>
    <mergeCell ref="BA47:BA48"/>
    <mergeCell ref="BB47:BB48"/>
    <mergeCell ref="BC47:BC48"/>
    <mergeCell ref="AP47:AP48"/>
    <mergeCell ref="AQ47:AQ48"/>
    <mergeCell ref="AR47:AR48"/>
    <mergeCell ref="AS47:AS48"/>
    <mergeCell ref="AV47:AV48"/>
    <mergeCell ref="AW47:AW48"/>
    <mergeCell ref="BI45:BI46"/>
    <mergeCell ref="BJ45:BJ46"/>
    <mergeCell ref="BK45:BK46"/>
    <mergeCell ref="BL45:BL46"/>
    <mergeCell ref="BM45:BM46"/>
    <mergeCell ref="B47:B48"/>
    <mergeCell ref="U47:U48"/>
    <mergeCell ref="V47:V48"/>
    <mergeCell ref="AN47:AN48"/>
    <mergeCell ref="AO47:AO48"/>
    <mergeCell ref="BB45:BB46"/>
    <mergeCell ref="BC45:BC46"/>
    <mergeCell ref="BE45:BE46"/>
    <mergeCell ref="BF45:BF46"/>
    <mergeCell ref="BG45:BG46"/>
    <mergeCell ref="BH45:BH46"/>
    <mergeCell ref="AV45:AV46"/>
    <mergeCell ref="AW45:AW46"/>
    <mergeCell ref="AX45:AX46"/>
    <mergeCell ref="AY45:AY46"/>
    <mergeCell ref="AZ45:AZ46"/>
    <mergeCell ref="BA45:BA46"/>
    <mergeCell ref="AY42:AY43"/>
    <mergeCell ref="AZ42:AZ44"/>
    <mergeCell ref="BA42:BA44"/>
    <mergeCell ref="BB42:BB44"/>
    <mergeCell ref="BC42:BC44"/>
    <mergeCell ref="B45:B46"/>
    <mergeCell ref="U45:U46"/>
    <mergeCell ref="V45:V46"/>
    <mergeCell ref="AS45:AS46"/>
    <mergeCell ref="AU45:AU46"/>
    <mergeCell ref="AS42:AS44"/>
    <mergeCell ref="AT42:AT44"/>
    <mergeCell ref="AU42:AU43"/>
    <mergeCell ref="AV42:AV44"/>
    <mergeCell ref="AW42:AW44"/>
    <mergeCell ref="AX42:AX44"/>
    <mergeCell ref="AM42:AM44"/>
    <mergeCell ref="AN42:AN44"/>
    <mergeCell ref="AO42:AO44"/>
    <mergeCell ref="AP42:AP44"/>
    <mergeCell ref="AQ42:AQ44"/>
    <mergeCell ref="AR42:AR44"/>
    <mergeCell ref="AG42:AG44"/>
    <mergeCell ref="AH42:AH43"/>
    <mergeCell ref="AI42:AI44"/>
    <mergeCell ref="AJ42:AJ44"/>
    <mergeCell ref="AK42:AK44"/>
    <mergeCell ref="AL42:AL43"/>
    <mergeCell ref="AA42:AA44"/>
    <mergeCell ref="AB42:AB44"/>
    <mergeCell ref="AC42:AC43"/>
    <mergeCell ref="AD42:AD44"/>
    <mergeCell ref="AE42:AE44"/>
    <mergeCell ref="AF42:AF44"/>
    <mergeCell ref="U42:U43"/>
    <mergeCell ref="V42:V44"/>
    <mergeCell ref="W42:W44"/>
    <mergeCell ref="X42:X44"/>
    <mergeCell ref="Y42:Y43"/>
    <mergeCell ref="Z42:Z44"/>
    <mergeCell ref="O42:O44"/>
    <mergeCell ref="P42:P44"/>
    <mergeCell ref="Q42:Q44"/>
    <mergeCell ref="R42:R44"/>
    <mergeCell ref="S42:S44"/>
    <mergeCell ref="T42:T44"/>
    <mergeCell ref="I42:I44"/>
    <mergeCell ref="J42:J44"/>
    <mergeCell ref="K42:K43"/>
    <mergeCell ref="L42:L44"/>
    <mergeCell ref="M42:M44"/>
    <mergeCell ref="N42:N44"/>
    <mergeCell ref="C42:C44"/>
    <mergeCell ref="D42:D44"/>
    <mergeCell ref="E42:E44"/>
    <mergeCell ref="F42:F44"/>
    <mergeCell ref="G42:G43"/>
    <mergeCell ref="H42:H44"/>
    <mergeCell ref="AT40:AT41"/>
    <mergeCell ref="AV40:AV41"/>
    <mergeCell ref="AW40:AW41"/>
    <mergeCell ref="AX40:AX41"/>
    <mergeCell ref="AZ40:AZ41"/>
    <mergeCell ref="BA40:BA41"/>
    <mergeCell ref="AN40:AN41"/>
    <mergeCell ref="AO40:AO41"/>
    <mergeCell ref="AP40:AP41"/>
    <mergeCell ref="AQ40:AQ41"/>
    <mergeCell ref="AR40:AR41"/>
    <mergeCell ref="AS40:AS41"/>
    <mergeCell ref="AF40:AF41"/>
    <mergeCell ref="AG40:AG41"/>
    <mergeCell ref="AI40:AI41"/>
    <mergeCell ref="AJ40:AJ41"/>
    <mergeCell ref="AK40:AK41"/>
    <mergeCell ref="AM40:AM41"/>
    <mergeCell ref="X40:X41"/>
    <mergeCell ref="Z40:Z41"/>
    <mergeCell ref="AA40:AA41"/>
    <mergeCell ref="AB40:AB41"/>
    <mergeCell ref="AD40:AD41"/>
    <mergeCell ref="AE40:AE41"/>
    <mergeCell ref="Q40:Q41"/>
    <mergeCell ref="R40:R41"/>
    <mergeCell ref="S40:S41"/>
    <mergeCell ref="T40:T41"/>
    <mergeCell ref="V40:V41"/>
    <mergeCell ref="W40:W41"/>
    <mergeCell ref="J40:J41"/>
    <mergeCell ref="L40:L41"/>
    <mergeCell ref="M40:M41"/>
    <mergeCell ref="N40:N41"/>
    <mergeCell ref="O40:O41"/>
    <mergeCell ref="P40:P41"/>
    <mergeCell ref="BJ39:BJ44"/>
    <mergeCell ref="BK39:BK44"/>
    <mergeCell ref="BL39:BL44"/>
    <mergeCell ref="BM39:BM44"/>
    <mergeCell ref="C40:C41"/>
    <mergeCell ref="D40:D41"/>
    <mergeCell ref="E40:E41"/>
    <mergeCell ref="F40:F41"/>
    <mergeCell ref="H40:H41"/>
    <mergeCell ref="I40:I41"/>
    <mergeCell ref="BE39:BE44"/>
    <mergeCell ref="BF39:BF44"/>
    <mergeCell ref="BG39:BG44"/>
    <mergeCell ref="BH39:BH44"/>
    <mergeCell ref="BI39:BI44"/>
    <mergeCell ref="BB40:BB41"/>
    <mergeCell ref="BC40:BC41"/>
    <mergeCell ref="AD39:AG39"/>
    <mergeCell ref="AI39:AK39"/>
    <mergeCell ref="AM39:AP39"/>
    <mergeCell ref="AQ39:AT39"/>
    <mergeCell ref="AV39:AX39"/>
    <mergeCell ref="AZ39:BC39"/>
    <mergeCell ref="AU23:BM23"/>
    <mergeCell ref="AU35:BM36"/>
    <mergeCell ref="BD37:BM38"/>
    <mergeCell ref="B39:B44"/>
    <mergeCell ref="C39:F39"/>
    <mergeCell ref="H39:J39"/>
    <mergeCell ref="L39:O39"/>
    <mergeCell ref="P39:T39"/>
    <mergeCell ref="V39:X39"/>
    <mergeCell ref="Z39:AB39"/>
    <mergeCell ref="N18:BE18"/>
    <mergeCell ref="AM22:AS22"/>
    <mergeCell ref="S1:AW1"/>
    <mergeCell ref="Q2:AZ2"/>
    <mergeCell ref="S3:AV3"/>
    <mergeCell ref="BH11:BM11"/>
    <mergeCell ref="AC16:AR16"/>
    <mergeCell ref="L17:BF17"/>
    <mergeCell ref="AU22:BM2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26"/>
  <sheetViews>
    <sheetView view="pageBreakPreview" zoomScaleSheetLayoutView="100" zoomScalePageLayoutView="0" workbookViewId="0" topLeftCell="A7">
      <selection activeCell="AO7" sqref="AO7"/>
    </sheetView>
  </sheetViews>
  <sheetFormatPr defaultColWidth="9.125" defaultRowHeight="12.75"/>
  <cols>
    <col min="1" max="1" width="3.125" style="537" customWidth="1"/>
    <col min="2" max="2" width="6.125" style="537" customWidth="1"/>
    <col min="3" max="3" width="2.00390625" style="537" customWidth="1"/>
    <col min="4" max="4" width="2.125" style="537" customWidth="1"/>
    <col min="5" max="5" width="2.375" style="537" customWidth="1"/>
    <col min="6" max="6" width="2.125" style="537" customWidth="1"/>
    <col min="7" max="7" width="3.125" style="537" customWidth="1"/>
    <col min="8" max="9" width="2.625" style="537" customWidth="1"/>
    <col min="10" max="11" width="2.50390625" style="537" customWidth="1"/>
    <col min="12" max="12" width="2.125" style="537" customWidth="1"/>
    <col min="13" max="13" width="2.375" style="537" customWidth="1"/>
    <col min="14" max="14" width="2.125" style="537" customWidth="1"/>
    <col min="15" max="15" width="3.125" style="537" customWidth="1"/>
    <col min="16" max="19" width="2.125" style="537" customWidth="1"/>
    <col min="20" max="22" width="2.50390625" style="537" customWidth="1"/>
    <col min="23" max="23" width="2.625" style="537" customWidth="1"/>
    <col min="24" max="44" width="2.50390625" style="537" customWidth="1"/>
    <col min="45" max="45" width="3.375" style="537" customWidth="1"/>
    <col min="46" max="51" width="2.50390625" style="537" customWidth="1"/>
    <col min="52" max="52" width="3.125" style="537" customWidth="1"/>
    <col min="53" max="55" width="2.50390625" style="537" customWidth="1"/>
    <col min="56" max="16384" width="9.125" style="537" customWidth="1"/>
  </cols>
  <sheetData>
    <row r="1" spans="54:55" ht="6.75" customHeight="1">
      <c r="BB1" s="430"/>
      <c r="BC1" s="430"/>
    </row>
    <row r="2" spans="2:55" ht="15" customHeight="1">
      <c r="B2" s="796" t="s">
        <v>215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M2" s="796"/>
      <c r="AN2" s="796"/>
      <c r="AO2" s="796"/>
      <c r="AP2" s="796"/>
      <c r="AQ2" s="796"/>
      <c r="AR2" s="796"/>
      <c r="AS2" s="796"/>
      <c r="AT2" s="796"/>
      <c r="AU2" s="796"/>
      <c r="AV2" s="796"/>
      <c r="AW2" s="796"/>
      <c r="AX2" s="796"/>
      <c r="AY2" s="796"/>
      <c r="AZ2" s="796"/>
      <c r="BA2" s="796"/>
      <c r="BB2" s="796"/>
      <c r="BC2" s="431"/>
    </row>
    <row r="3" ht="6" customHeight="1"/>
    <row r="4" spans="2:55" ht="44.25" customHeight="1">
      <c r="B4" s="780" t="s">
        <v>99</v>
      </c>
      <c r="C4" s="780" t="s">
        <v>87</v>
      </c>
      <c r="D4" s="780"/>
      <c r="E4" s="780"/>
      <c r="F4" s="780"/>
      <c r="G4" s="797" t="s">
        <v>277</v>
      </c>
      <c r="H4" s="780" t="s">
        <v>88</v>
      </c>
      <c r="I4" s="780"/>
      <c r="J4" s="780"/>
      <c r="K4" s="797" t="s">
        <v>280</v>
      </c>
      <c r="L4" s="780" t="s">
        <v>89</v>
      </c>
      <c r="M4" s="780"/>
      <c r="N4" s="780"/>
      <c r="O4" s="780"/>
      <c r="P4" s="780" t="s">
        <v>90</v>
      </c>
      <c r="Q4" s="780"/>
      <c r="R4" s="780"/>
      <c r="S4" s="780"/>
      <c r="T4" s="797" t="s">
        <v>285</v>
      </c>
      <c r="U4" s="780" t="s">
        <v>91</v>
      </c>
      <c r="V4" s="780"/>
      <c r="W4" s="780"/>
      <c r="X4" s="780"/>
      <c r="Y4" s="797" t="s">
        <v>92</v>
      </c>
      <c r="Z4" s="805"/>
      <c r="AA4" s="805"/>
      <c r="AB4" s="805"/>
      <c r="AC4" s="780" t="s">
        <v>93</v>
      </c>
      <c r="AD4" s="780"/>
      <c r="AE4" s="780"/>
      <c r="AF4" s="780"/>
      <c r="AG4" s="797" t="s">
        <v>291</v>
      </c>
      <c r="AH4" s="780" t="s">
        <v>94</v>
      </c>
      <c r="AI4" s="780"/>
      <c r="AJ4" s="780"/>
      <c r="AK4" s="797" t="s">
        <v>293</v>
      </c>
      <c r="AL4" s="780" t="s">
        <v>95</v>
      </c>
      <c r="AM4" s="780"/>
      <c r="AN4" s="780"/>
      <c r="AO4" s="780"/>
      <c r="AP4" s="780" t="s">
        <v>96</v>
      </c>
      <c r="AQ4" s="780"/>
      <c r="AR4" s="780"/>
      <c r="AS4" s="780"/>
      <c r="AT4" s="797" t="s">
        <v>295</v>
      </c>
      <c r="AU4" s="780" t="s">
        <v>97</v>
      </c>
      <c r="AV4" s="780"/>
      <c r="AW4" s="780"/>
      <c r="AX4" s="797" t="s">
        <v>296</v>
      </c>
      <c r="AY4" s="780" t="s">
        <v>98</v>
      </c>
      <c r="AZ4" s="780"/>
      <c r="BA4" s="780"/>
      <c r="BB4" s="780"/>
      <c r="BC4" s="432"/>
    </row>
    <row r="5" spans="2:55" ht="78" customHeight="1">
      <c r="B5" s="780"/>
      <c r="C5" s="432" t="s">
        <v>273</v>
      </c>
      <c r="D5" s="432" t="s">
        <v>274</v>
      </c>
      <c r="E5" s="432" t="s">
        <v>275</v>
      </c>
      <c r="F5" s="432" t="s">
        <v>276</v>
      </c>
      <c r="G5" s="797"/>
      <c r="H5" s="432" t="s">
        <v>278</v>
      </c>
      <c r="I5" s="432" t="s">
        <v>203</v>
      </c>
      <c r="J5" s="432" t="s">
        <v>279</v>
      </c>
      <c r="K5" s="797"/>
      <c r="L5" s="432" t="s">
        <v>281</v>
      </c>
      <c r="M5" s="432" t="s">
        <v>205</v>
      </c>
      <c r="N5" s="432" t="s">
        <v>206</v>
      </c>
      <c r="O5" s="432" t="s">
        <v>282</v>
      </c>
      <c r="P5" s="432" t="s">
        <v>283</v>
      </c>
      <c r="Q5" s="432" t="s">
        <v>284</v>
      </c>
      <c r="R5" s="432" t="s">
        <v>275</v>
      </c>
      <c r="S5" s="432" t="s">
        <v>276</v>
      </c>
      <c r="T5" s="797"/>
      <c r="U5" s="432" t="s">
        <v>208</v>
      </c>
      <c r="V5" s="432" t="s">
        <v>209</v>
      </c>
      <c r="W5" s="432" t="s">
        <v>210</v>
      </c>
      <c r="X5" s="432" t="s">
        <v>270</v>
      </c>
      <c r="Y5" s="432" t="s">
        <v>286</v>
      </c>
      <c r="Z5" s="432" t="s">
        <v>268</v>
      </c>
      <c r="AA5" s="432" t="s">
        <v>287</v>
      </c>
      <c r="AB5" s="432" t="s">
        <v>288</v>
      </c>
      <c r="AC5" s="432" t="s">
        <v>289</v>
      </c>
      <c r="AD5" s="432" t="s">
        <v>268</v>
      </c>
      <c r="AE5" s="432" t="s">
        <v>287</v>
      </c>
      <c r="AF5" s="432" t="s">
        <v>290</v>
      </c>
      <c r="AG5" s="797"/>
      <c r="AH5" s="432" t="s">
        <v>202</v>
      </c>
      <c r="AI5" s="432" t="s">
        <v>203</v>
      </c>
      <c r="AJ5" s="432" t="s">
        <v>292</v>
      </c>
      <c r="AK5" s="797"/>
      <c r="AL5" s="432" t="s">
        <v>294</v>
      </c>
      <c r="AM5" s="432" t="s">
        <v>211</v>
      </c>
      <c r="AN5" s="432" t="s">
        <v>212</v>
      </c>
      <c r="AO5" s="432" t="s">
        <v>213</v>
      </c>
      <c r="AP5" s="432" t="s">
        <v>283</v>
      </c>
      <c r="AQ5" s="432" t="s">
        <v>274</v>
      </c>
      <c r="AR5" s="432" t="s">
        <v>275</v>
      </c>
      <c r="AS5" s="432" t="s">
        <v>276</v>
      </c>
      <c r="AT5" s="797"/>
      <c r="AU5" s="432" t="s">
        <v>202</v>
      </c>
      <c r="AV5" s="432" t="s">
        <v>203</v>
      </c>
      <c r="AW5" s="432" t="s">
        <v>204</v>
      </c>
      <c r="AX5" s="797"/>
      <c r="AY5" s="432" t="s">
        <v>269</v>
      </c>
      <c r="AZ5" s="432" t="s">
        <v>205</v>
      </c>
      <c r="BA5" s="432" t="s">
        <v>206</v>
      </c>
      <c r="BB5" s="432" t="s">
        <v>207</v>
      </c>
      <c r="BC5" s="541" t="s">
        <v>297</v>
      </c>
    </row>
    <row r="6" spans="2:55" ht="12.75">
      <c r="B6" s="432"/>
      <c r="C6" s="433">
        <v>1</v>
      </c>
      <c r="D6" s="433">
        <v>2</v>
      </c>
      <c r="E6" s="433">
        <v>3</v>
      </c>
      <c r="F6" s="433">
        <v>4</v>
      </c>
      <c r="G6" s="433">
        <v>5</v>
      </c>
      <c r="H6" s="433">
        <v>6</v>
      </c>
      <c r="I6" s="433">
        <v>7</v>
      </c>
      <c r="J6" s="433">
        <v>8</v>
      </c>
      <c r="K6" s="433">
        <v>9</v>
      </c>
      <c r="L6" s="433">
        <v>10</v>
      </c>
      <c r="M6" s="433">
        <v>11</v>
      </c>
      <c r="N6" s="433">
        <v>12</v>
      </c>
      <c r="O6" s="433">
        <v>13</v>
      </c>
      <c r="P6" s="433">
        <v>14</v>
      </c>
      <c r="Q6" s="433">
        <v>15</v>
      </c>
      <c r="R6" s="433">
        <v>16</v>
      </c>
      <c r="S6" s="433">
        <v>17</v>
      </c>
      <c r="T6" s="433">
        <v>18</v>
      </c>
      <c r="U6" s="433">
        <v>19</v>
      </c>
      <c r="V6" s="433">
        <v>20</v>
      </c>
      <c r="W6" s="433">
        <v>21</v>
      </c>
      <c r="X6" s="433">
        <v>22</v>
      </c>
      <c r="Y6" s="433">
        <v>23</v>
      </c>
      <c r="Z6" s="433">
        <v>24</v>
      </c>
      <c r="AA6" s="433">
        <v>25</v>
      </c>
      <c r="AB6" s="433">
        <v>26</v>
      </c>
      <c r="AC6" s="433">
        <v>27</v>
      </c>
      <c r="AD6" s="433">
        <v>28</v>
      </c>
      <c r="AE6" s="433">
        <v>29</v>
      </c>
      <c r="AF6" s="433">
        <v>30</v>
      </c>
      <c r="AG6" s="433">
        <v>31</v>
      </c>
      <c r="AH6" s="433">
        <v>32</v>
      </c>
      <c r="AI6" s="433">
        <v>33</v>
      </c>
      <c r="AJ6" s="433">
        <v>34</v>
      </c>
      <c r="AK6" s="433">
        <v>35</v>
      </c>
      <c r="AL6" s="433">
        <v>36</v>
      </c>
      <c r="AM6" s="433">
        <v>37</v>
      </c>
      <c r="AN6" s="433">
        <v>38</v>
      </c>
      <c r="AO6" s="433">
        <v>39</v>
      </c>
      <c r="AP6" s="433">
        <v>40</v>
      </c>
      <c r="AQ6" s="433">
        <v>41</v>
      </c>
      <c r="AR6" s="433">
        <v>42</v>
      </c>
      <c r="AS6" s="433">
        <v>43</v>
      </c>
      <c r="AT6" s="433">
        <v>44</v>
      </c>
      <c r="AU6" s="433">
        <v>45</v>
      </c>
      <c r="AV6" s="433">
        <v>46</v>
      </c>
      <c r="AW6" s="433">
        <v>47</v>
      </c>
      <c r="AX6" s="433">
        <v>48</v>
      </c>
      <c r="AY6" s="433">
        <v>49</v>
      </c>
      <c r="AZ6" s="433">
        <v>50</v>
      </c>
      <c r="BA6" s="433">
        <v>51</v>
      </c>
      <c r="BB6" s="433">
        <v>52</v>
      </c>
      <c r="BC6" s="433"/>
    </row>
    <row r="7" spans="2:55" ht="12.75">
      <c r="B7" s="432">
        <v>1</v>
      </c>
      <c r="C7" s="432"/>
      <c r="D7" s="432"/>
      <c r="E7" s="432"/>
      <c r="F7" s="432"/>
      <c r="G7" s="432"/>
      <c r="H7" s="432"/>
      <c r="I7" s="432"/>
      <c r="J7" s="432"/>
      <c r="K7" s="542">
        <v>17</v>
      </c>
      <c r="L7" s="432"/>
      <c r="M7" s="432"/>
      <c r="N7" s="432"/>
      <c r="O7" s="432"/>
      <c r="P7" s="432"/>
      <c r="Q7" s="432"/>
      <c r="R7" s="432"/>
      <c r="S7" s="432"/>
      <c r="T7" s="432" t="s">
        <v>197</v>
      </c>
      <c r="U7" s="432" t="s">
        <v>197</v>
      </c>
      <c r="V7" s="432"/>
      <c r="W7" s="432"/>
      <c r="X7" s="432"/>
      <c r="Y7" s="542"/>
      <c r="Z7" s="432"/>
      <c r="AA7" s="432"/>
      <c r="AB7" s="432"/>
      <c r="AC7" s="432"/>
      <c r="AD7" s="432"/>
      <c r="AE7" s="432"/>
      <c r="AF7" s="432"/>
      <c r="AG7" s="432">
        <v>20</v>
      </c>
      <c r="AH7" s="432"/>
      <c r="AI7" s="432"/>
      <c r="AJ7" s="432"/>
      <c r="AK7" s="432"/>
      <c r="AL7" s="432"/>
      <c r="AM7" s="432"/>
      <c r="AN7" s="432"/>
      <c r="AO7" s="432"/>
      <c r="AP7" s="432" t="s">
        <v>299</v>
      </c>
      <c r="AQ7" s="432" t="s">
        <v>299</v>
      </c>
      <c r="AR7" s="432" t="s">
        <v>299</v>
      </c>
      <c r="AS7" s="432" t="s">
        <v>298</v>
      </c>
      <c r="AT7" s="432" t="s">
        <v>197</v>
      </c>
      <c r="AU7" s="432" t="s">
        <v>197</v>
      </c>
      <c r="AV7" s="432" t="s">
        <v>197</v>
      </c>
      <c r="AW7" s="432" t="s">
        <v>197</v>
      </c>
      <c r="AX7" s="432" t="s">
        <v>197</v>
      </c>
      <c r="AY7" s="432" t="s">
        <v>197</v>
      </c>
      <c r="AZ7" s="432" t="s">
        <v>197</v>
      </c>
      <c r="BA7" s="432" t="s">
        <v>197</v>
      </c>
      <c r="BB7" s="432" t="s">
        <v>197</v>
      </c>
      <c r="BC7" s="432"/>
    </row>
    <row r="8" spans="2:58" ht="15" customHeight="1">
      <c r="B8" s="432">
        <v>2</v>
      </c>
      <c r="C8" s="432"/>
      <c r="D8" s="432"/>
      <c r="E8" s="432"/>
      <c r="F8" s="432"/>
      <c r="G8" s="432"/>
      <c r="H8" s="432"/>
      <c r="I8" s="432"/>
      <c r="J8" s="432"/>
      <c r="K8" s="542">
        <v>14</v>
      </c>
      <c r="L8" s="432"/>
      <c r="M8" s="432"/>
      <c r="N8" s="432"/>
      <c r="O8" s="432"/>
      <c r="P8" s="432"/>
      <c r="Q8" s="432" t="s">
        <v>301</v>
      </c>
      <c r="R8" s="432" t="s">
        <v>301</v>
      </c>
      <c r="S8" s="432" t="s">
        <v>301</v>
      </c>
      <c r="T8" s="432" t="s">
        <v>197</v>
      </c>
      <c r="U8" s="432" t="s">
        <v>197</v>
      </c>
      <c r="V8" s="54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>
        <v>12</v>
      </c>
      <c r="AH8" s="432"/>
      <c r="AI8" s="432"/>
      <c r="AJ8" s="542" t="s">
        <v>301</v>
      </c>
      <c r="AK8" s="432" t="s">
        <v>301</v>
      </c>
      <c r="AL8" s="432" t="s">
        <v>301</v>
      </c>
      <c r="AM8" s="432" t="s">
        <v>301</v>
      </c>
      <c r="AN8" s="432" t="s">
        <v>301</v>
      </c>
      <c r="AO8" s="432" t="s">
        <v>301</v>
      </c>
      <c r="AP8" s="432" t="s">
        <v>301</v>
      </c>
      <c r="AQ8" s="432" t="s">
        <v>301</v>
      </c>
      <c r="AR8" s="432" t="s">
        <v>298</v>
      </c>
      <c r="AS8" s="432" t="s">
        <v>298</v>
      </c>
      <c r="AT8" s="432" t="s">
        <v>197</v>
      </c>
      <c r="AU8" s="432" t="s">
        <v>197</v>
      </c>
      <c r="AV8" s="432" t="s">
        <v>197</v>
      </c>
      <c r="AW8" s="432" t="s">
        <v>197</v>
      </c>
      <c r="AX8" s="432" t="s">
        <v>197</v>
      </c>
      <c r="AY8" s="432" t="s">
        <v>197</v>
      </c>
      <c r="AZ8" s="432" t="s">
        <v>197</v>
      </c>
      <c r="BA8" s="432" t="s">
        <v>197</v>
      </c>
      <c r="BB8" s="432" t="s">
        <v>197</v>
      </c>
      <c r="BC8" s="432"/>
      <c r="BF8" s="538"/>
    </row>
    <row r="9" spans="2:55" ht="12.75">
      <c r="B9" s="432">
        <v>3</v>
      </c>
      <c r="C9" s="432" t="s">
        <v>299</v>
      </c>
      <c r="D9" s="432" t="s">
        <v>299</v>
      </c>
      <c r="E9" s="542" t="s">
        <v>299</v>
      </c>
      <c r="F9" s="432" t="s">
        <v>299</v>
      </c>
      <c r="G9" s="432" t="s">
        <v>299</v>
      </c>
      <c r="H9" s="432" t="s">
        <v>299</v>
      </c>
      <c r="I9" s="432" t="s">
        <v>299</v>
      </c>
      <c r="J9" s="432" t="s">
        <v>299</v>
      </c>
      <c r="K9" s="432"/>
      <c r="L9" s="432"/>
      <c r="M9" s="432">
        <v>8</v>
      </c>
      <c r="N9" s="432"/>
      <c r="O9" s="432"/>
      <c r="P9" s="432"/>
      <c r="Q9" s="432"/>
      <c r="R9" s="432"/>
      <c r="S9" s="432" t="s">
        <v>298</v>
      </c>
      <c r="T9" s="432" t="s">
        <v>197</v>
      </c>
      <c r="U9" s="432" t="s">
        <v>197</v>
      </c>
      <c r="V9" s="432"/>
      <c r="W9" s="432"/>
      <c r="X9" s="432"/>
      <c r="Y9" s="542">
        <v>6</v>
      </c>
      <c r="Z9" s="432"/>
      <c r="AA9" s="432"/>
      <c r="AB9" s="432" t="s">
        <v>301</v>
      </c>
      <c r="AC9" s="432" t="s">
        <v>301</v>
      </c>
      <c r="AD9" s="432" t="s">
        <v>301</v>
      </c>
      <c r="AE9" s="432" t="s">
        <v>301</v>
      </c>
      <c r="AF9" s="432" t="s">
        <v>301</v>
      </c>
      <c r="AG9" s="432" t="s">
        <v>301</v>
      </c>
      <c r="AH9" s="432" t="s">
        <v>301</v>
      </c>
      <c r="AI9" s="432" t="s">
        <v>301</v>
      </c>
      <c r="AJ9" s="432" t="s">
        <v>301</v>
      </c>
      <c r="AK9" s="432" t="s">
        <v>301</v>
      </c>
      <c r="AL9" s="432" t="s">
        <v>301</v>
      </c>
      <c r="AM9" s="432" t="s">
        <v>301</v>
      </c>
      <c r="AN9" s="432" t="s">
        <v>301</v>
      </c>
      <c r="AO9" s="432" t="s">
        <v>301</v>
      </c>
      <c r="AP9" s="432" t="s">
        <v>301</v>
      </c>
      <c r="AQ9" s="432" t="s">
        <v>298</v>
      </c>
      <c r="AR9" s="432" t="s">
        <v>302</v>
      </c>
      <c r="AS9" s="432" t="s">
        <v>302</v>
      </c>
      <c r="AT9" s="432"/>
      <c r="AU9" s="432"/>
      <c r="AV9" s="432"/>
      <c r="AW9" s="432"/>
      <c r="AX9" s="432"/>
      <c r="AY9" s="432"/>
      <c r="AZ9" s="432"/>
      <c r="BA9" s="432"/>
      <c r="BB9" s="432"/>
      <c r="BC9" s="432"/>
    </row>
    <row r="10" spans="2:55" ht="7.5" customHeight="1"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</row>
    <row r="11" spans="2:55" ht="9.75" customHeight="1">
      <c r="B11" s="806"/>
      <c r="C11" s="806"/>
      <c r="D11" s="806"/>
      <c r="E11" s="806"/>
      <c r="F11" s="806"/>
      <c r="G11" s="806"/>
      <c r="H11" s="806"/>
      <c r="I11" s="806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</row>
    <row r="12" spans="2:55" ht="30.75" customHeight="1">
      <c r="B12" s="806" t="s">
        <v>214</v>
      </c>
      <c r="C12" s="806"/>
      <c r="D12" s="806"/>
      <c r="E12" s="806"/>
      <c r="F12" s="806"/>
      <c r="G12" s="804" t="s">
        <v>383</v>
      </c>
      <c r="H12" s="804"/>
      <c r="I12" s="804"/>
      <c r="J12" s="804"/>
      <c r="K12" s="804"/>
      <c r="L12" s="804"/>
      <c r="M12" s="804"/>
      <c r="N12" s="804" t="s">
        <v>183</v>
      </c>
      <c r="O12" s="804"/>
      <c r="P12" s="804"/>
      <c r="Q12" s="804"/>
      <c r="R12" s="804"/>
      <c r="S12" s="804"/>
      <c r="T12" s="804"/>
      <c r="U12" s="804" t="s">
        <v>300</v>
      </c>
      <c r="V12" s="804"/>
      <c r="W12" s="804"/>
      <c r="X12" s="804"/>
      <c r="Y12" s="804"/>
      <c r="Z12" s="804"/>
      <c r="AA12" s="804"/>
      <c r="AB12" s="804" t="s">
        <v>399</v>
      </c>
      <c r="AC12" s="804"/>
      <c r="AD12" s="804"/>
      <c r="AE12" s="804"/>
      <c r="AF12" s="804"/>
      <c r="AG12" s="804" t="s">
        <v>101</v>
      </c>
      <c r="AH12" s="804"/>
      <c r="AI12" s="804"/>
      <c r="AJ12" s="804"/>
      <c r="AK12" s="804"/>
      <c r="AL12" s="804"/>
      <c r="AM12" s="804"/>
      <c r="AN12" s="809" t="s">
        <v>83</v>
      </c>
      <c r="AO12" s="809"/>
      <c r="AP12" s="809"/>
      <c r="AQ12" s="809"/>
      <c r="AR12" s="809"/>
      <c r="AS12" s="809"/>
      <c r="AT12" s="809"/>
      <c r="AU12" s="809"/>
      <c r="AV12" s="809"/>
      <c r="AW12" s="809"/>
      <c r="AX12" s="809"/>
      <c r="AY12" s="809"/>
      <c r="AZ12" s="809"/>
      <c r="BA12" s="809"/>
      <c r="BB12" s="808"/>
      <c r="BC12" s="808"/>
    </row>
    <row r="13" spans="2:55" ht="8.25" customHeight="1">
      <c r="B13" s="429"/>
      <c r="C13" s="429"/>
      <c r="D13" s="429"/>
      <c r="E13" s="429"/>
      <c r="F13" s="429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29"/>
      <c r="AV13" s="429"/>
      <c r="AW13" s="429"/>
      <c r="AX13" s="429"/>
      <c r="AY13" s="429"/>
      <c r="AZ13" s="429"/>
      <c r="BA13" s="431"/>
      <c r="BB13" s="431"/>
      <c r="BC13" s="431"/>
    </row>
    <row r="14" spans="2:55" ht="12.75">
      <c r="B14" s="429"/>
      <c r="C14" s="807"/>
      <c r="D14" s="807"/>
      <c r="E14" s="807"/>
      <c r="F14" s="429"/>
      <c r="G14" s="431"/>
      <c r="H14" s="431"/>
      <c r="I14" s="811"/>
      <c r="J14" s="794"/>
      <c r="K14" s="795"/>
      <c r="L14" s="431"/>
      <c r="M14" s="431"/>
      <c r="N14" s="431"/>
      <c r="O14" s="811" t="s">
        <v>298</v>
      </c>
      <c r="P14" s="794"/>
      <c r="Q14" s="795"/>
      <c r="R14" s="434"/>
      <c r="S14" s="434"/>
      <c r="T14" s="431"/>
      <c r="U14" s="431"/>
      <c r="V14" s="780" t="s">
        <v>299</v>
      </c>
      <c r="W14" s="780"/>
      <c r="X14" s="780"/>
      <c r="Y14" s="429"/>
      <c r="Z14" s="431"/>
      <c r="AA14" s="431"/>
      <c r="AB14" s="434"/>
      <c r="AC14" s="793" t="s">
        <v>301</v>
      </c>
      <c r="AD14" s="794"/>
      <c r="AE14" s="795"/>
      <c r="AF14" s="431"/>
      <c r="AG14" s="431"/>
      <c r="AH14" s="431"/>
      <c r="AI14" s="780" t="s">
        <v>302</v>
      </c>
      <c r="AJ14" s="780"/>
      <c r="AK14" s="780"/>
      <c r="AL14" s="431"/>
      <c r="AM14" s="431"/>
      <c r="AN14" s="431"/>
      <c r="AO14" s="431"/>
      <c r="AP14" s="780" t="s">
        <v>197</v>
      </c>
      <c r="AQ14" s="780"/>
      <c r="AR14" s="780"/>
      <c r="AS14" s="431"/>
      <c r="AT14" s="431"/>
      <c r="AU14" s="429"/>
      <c r="AV14" s="429"/>
      <c r="AW14" s="810"/>
      <c r="AX14" s="810"/>
      <c r="AY14" s="810"/>
      <c r="AZ14" s="429"/>
      <c r="BA14" s="431"/>
      <c r="BB14" s="431"/>
      <c r="BC14" s="431"/>
    </row>
    <row r="15" spans="2:55" ht="12.75" customHeight="1">
      <c r="B15" s="429"/>
      <c r="C15" s="429"/>
      <c r="D15" s="429"/>
      <c r="E15" s="429"/>
      <c r="F15" s="429"/>
      <c r="G15" s="431"/>
      <c r="H15" s="431"/>
      <c r="I15" s="435"/>
      <c r="J15" s="429"/>
      <c r="K15" s="429"/>
      <c r="L15" s="431"/>
      <c r="M15" s="431"/>
      <c r="N15" s="431"/>
      <c r="O15" s="429"/>
      <c r="P15" s="429"/>
      <c r="Q15" s="429"/>
      <c r="R15" s="434"/>
      <c r="S15" s="434"/>
      <c r="T15" s="431"/>
      <c r="U15" s="431"/>
      <c r="V15" s="429"/>
      <c r="W15" s="429"/>
      <c r="X15" s="429"/>
      <c r="Y15" s="429"/>
      <c r="Z15" s="431"/>
      <c r="AA15" s="431"/>
      <c r="AB15" s="434"/>
      <c r="AC15" s="429"/>
      <c r="AD15" s="429"/>
      <c r="AE15" s="429"/>
      <c r="AF15" s="431"/>
      <c r="AG15" s="431"/>
      <c r="AH15" s="431"/>
      <c r="AI15" s="429"/>
      <c r="AJ15" s="429"/>
      <c r="AK15" s="429"/>
      <c r="AL15" s="431"/>
      <c r="AM15" s="431"/>
      <c r="AN15" s="431"/>
      <c r="AO15" s="431"/>
      <c r="AP15" s="429"/>
      <c r="AQ15" s="429"/>
      <c r="AR15" s="429"/>
      <c r="AS15" s="431"/>
      <c r="AT15" s="431"/>
      <c r="AU15" s="431"/>
      <c r="AV15" s="429"/>
      <c r="AW15" s="429"/>
      <c r="AX15" s="429"/>
      <c r="AY15" s="429"/>
      <c r="AZ15" s="434"/>
      <c r="BA15" s="431"/>
      <c r="BB15" s="431"/>
      <c r="BC15" s="431"/>
    </row>
    <row r="16" spans="2:55" ht="15"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4"/>
      <c r="P16" s="434"/>
      <c r="Q16" s="434"/>
      <c r="R16" s="431"/>
      <c r="S16" s="431"/>
      <c r="T16" s="431"/>
      <c r="U16" s="431"/>
      <c r="V16" s="801" t="s">
        <v>303</v>
      </c>
      <c r="W16" s="801"/>
      <c r="X16" s="801"/>
      <c r="Y16" s="801"/>
      <c r="Z16" s="801"/>
      <c r="AA16" s="801"/>
      <c r="AB16" s="801"/>
      <c r="AC16" s="801"/>
      <c r="AD16" s="801"/>
      <c r="AE16" s="801"/>
      <c r="AF16" s="802"/>
      <c r="AG16" s="802"/>
      <c r="AH16" s="802"/>
      <c r="AI16" s="802"/>
      <c r="AJ16" s="802"/>
      <c r="AK16" s="802"/>
      <c r="AL16" s="802"/>
      <c r="AM16" s="802"/>
      <c r="AN16" s="802"/>
      <c r="AO16" s="802"/>
      <c r="AP16" s="802"/>
      <c r="AQ16" s="802"/>
      <c r="AR16" s="803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</row>
    <row r="17" ht="13.5" customHeight="1" thickBot="1"/>
    <row r="18" spans="2:55" ht="12.75">
      <c r="B18" s="798" t="s">
        <v>304</v>
      </c>
      <c r="C18" s="781" t="s">
        <v>82</v>
      </c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3"/>
      <c r="AA18" s="768" t="s">
        <v>389</v>
      </c>
      <c r="AB18" s="769"/>
      <c r="AC18" s="769"/>
      <c r="AD18" s="770"/>
      <c r="AE18" s="781" t="s">
        <v>390</v>
      </c>
      <c r="AF18" s="782"/>
      <c r="AG18" s="782"/>
      <c r="AH18" s="782"/>
      <c r="AI18" s="782"/>
      <c r="AJ18" s="782"/>
      <c r="AK18" s="782"/>
      <c r="AL18" s="782"/>
      <c r="AM18" s="782"/>
      <c r="AN18" s="782"/>
      <c r="AO18" s="782"/>
      <c r="AP18" s="783"/>
      <c r="AQ18" s="768" t="s">
        <v>398</v>
      </c>
      <c r="AR18" s="769"/>
      <c r="AS18" s="769"/>
      <c r="AT18" s="769"/>
      <c r="AU18" s="769"/>
      <c r="AV18" s="769"/>
      <c r="AW18" s="770"/>
      <c r="AX18" s="768" t="s">
        <v>391</v>
      </c>
      <c r="AY18" s="769"/>
      <c r="AZ18" s="770"/>
      <c r="BA18" s="781" t="s">
        <v>59</v>
      </c>
      <c r="BB18" s="782"/>
      <c r="BC18" s="783"/>
    </row>
    <row r="19" spans="2:55" ht="13.5" thickBot="1">
      <c r="B19" s="799"/>
      <c r="C19" s="784"/>
      <c r="D19" s="785"/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785"/>
      <c r="U19" s="785"/>
      <c r="V19" s="785"/>
      <c r="W19" s="785"/>
      <c r="X19" s="785"/>
      <c r="Y19" s="785"/>
      <c r="Z19" s="786"/>
      <c r="AA19" s="771"/>
      <c r="AB19" s="772"/>
      <c r="AC19" s="772"/>
      <c r="AD19" s="773"/>
      <c r="AE19" s="790"/>
      <c r="AF19" s="791"/>
      <c r="AG19" s="791"/>
      <c r="AH19" s="791"/>
      <c r="AI19" s="791"/>
      <c r="AJ19" s="791"/>
      <c r="AK19" s="791"/>
      <c r="AL19" s="791"/>
      <c r="AM19" s="791"/>
      <c r="AN19" s="791"/>
      <c r="AO19" s="791"/>
      <c r="AP19" s="792"/>
      <c r="AQ19" s="771"/>
      <c r="AR19" s="772"/>
      <c r="AS19" s="772"/>
      <c r="AT19" s="772"/>
      <c r="AU19" s="772"/>
      <c r="AV19" s="772"/>
      <c r="AW19" s="773"/>
      <c r="AX19" s="784"/>
      <c r="AY19" s="785"/>
      <c r="AZ19" s="786"/>
      <c r="BA19" s="784"/>
      <c r="BB19" s="785"/>
      <c r="BC19" s="786"/>
    </row>
    <row r="20" spans="2:55" ht="13.5" thickBot="1">
      <c r="B20" s="799"/>
      <c r="C20" s="784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5"/>
      <c r="Z20" s="786"/>
      <c r="AA20" s="771"/>
      <c r="AB20" s="772"/>
      <c r="AC20" s="772"/>
      <c r="AD20" s="773"/>
      <c r="AE20" s="781" t="s">
        <v>306</v>
      </c>
      <c r="AF20" s="782"/>
      <c r="AG20" s="782"/>
      <c r="AH20" s="783"/>
      <c r="AI20" s="768" t="s">
        <v>442</v>
      </c>
      <c r="AJ20" s="769"/>
      <c r="AK20" s="769"/>
      <c r="AL20" s="769"/>
      <c r="AM20" s="812"/>
      <c r="AN20" s="812"/>
      <c r="AO20" s="812"/>
      <c r="AP20" s="813"/>
      <c r="AQ20" s="771"/>
      <c r="AR20" s="772"/>
      <c r="AS20" s="772"/>
      <c r="AT20" s="772"/>
      <c r="AU20" s="772"/>
      <c r="AV20" s="772"/>
      <c r="AW20" s="773"/>
      <c r="AX20" s="784"/>
      <c r="AY20" s="785"/>
      <c r="AZ20" s="786"/>
      <c r="BA20" s="784"/>
      <c r="BB20" s="785"/>
      <c r="BC20" s="786"/>
    </row>
    <row r="21" spans="2:55" ht="60.75" customHeight="1">
      <c r="B21" s="799"/>
      <c r="C21" s="777" t="s">
        <v>392</v>
      </c>
      <c r="D21" s="778"/>
      <c r="E21" s="778"/>
      <c r="F21" s="778"/>
      <c r="G21" s="778"/>
      <c r="H21" s="778"/>
      <c r="I21" s="778"/>
      <c r="J21" s="779"/>
      <c r="K21" s="777" t="s">
        <v>393</v>
      </c>
      <c r="L21" s="778"/>
      <c r="M21" s="778"/>
      <c r="N21" s="778"/>
      <c r="O21" s="778"/>
      <c r="P21" s="778"/>
      <c r="Q21" s="778"/>
      <c r="R21" s="779"/>
      <c r="S21" s="777" t="s">
        <v>394</v>
      </c>
      <c r="T21" s="778"/>
      <c r="U21" s="778"/>
      <c r="V21" s="778"/>
      <c r="W21" s="778"/>
      <c r="X21" s="778"/>
      <c r="Y21" s="778"/>
      <c r="Z21" s="779"/>
      <c r="AA21" s="774"/>
      <c r="AB21" s="775"/>
      <c r="AC21" s="775"/>
      <c r="AD21" s="776"/>
      <c r="AE21" s="787"/>
      <c r="AF21" s="788"/>
      <c r="AG21" s="788"/>
      <c r="AH21" s="789"/>
      <c r="AI21" s="774"/>
      <c r="AJ21" s="775"/>
      <c r="AK21" s="775"/>
      <c r="AL21" s="775"/>
      <c r="AM21" s="814"/>
      <c r="AN21" s="814"/>
      <c r="AO21" s="814"/>
      <c r="AP21" s="815"/>
      <c r="AQ21" s="774"/>
      <c r="AR21" s="775"/>
      <c r="AS21" s="775"/>
      <c r="AT21" s="775"/>
      <c r="AU21" s="775"/>
      <c r="AV21" s="775"/>
      <c r="AW21" s="776"/>
      <c r="AX21" s="787"/>
      <c r="AY21" s="788"/>
      <c r="AZ21" s="789"/>
      <c r="BA21" s="787"/>
      <c r="BB21" s="788"/>
      <c r="BC21" s="789"/>
    </row>
    <row r="22" spans="2:55" ht="10.5" customHeight="1">
      <c r="B22" s="800"/>
      <c r="C22" s="763" t="s">
        <v>395</v>
      </c>
      <c r="D22" s="764"/>
      <c r="E22" s="764"/>
      <c r="F22" s="766"/>
      <c r="G22" s="767" t="s">
        <v>396</v>
      </c>
      <c r="H22" s="764"/>
      <c r="I22" s="764"/>
      <c r="J22" s="765"/>
      <c r="K22" s="763" t="s">
        <v>395</v>
      </c>
      <c r="L22" s="764"/>
      <c r="M22" s="764"/>
      <c r="N22" s="766"/>
      <c r="O22" s="767" t="s">
        <v>396</v>
      </c>
      <c r="P22" s="764"/>
      <c r="Q22" s="764"/>
      <c r="R22" s="765"/>
      <c r="S22" s="763" t="s">
        <v>395</v>
      </c>
      <c r="T22" s="764"/>
      <c r="U22" s="764"/>
      <c r="V22" s="766"/>
      <c r="W22" s="767" t="s">
        <v>396</v>
      </c>
      <c r="X22" s="764"/>
      <c r="Y22" s="764"/>
      <c r="Z22" s="765"/>
      <c r="AA22" s="763" t="s">
        <v>395</v>
      </c>
      <c r="AB22" s="764"/>
      <c r="AC22" s="764"/>
      <c r="AD22" s="765"/>
      <c r="AE22" s="763" t="s">
        <v>395</v>
      </c>
      <c r="AF22" s="764"/>
      <c r="AG22" s="764"/>
      <c r="AH22" s="765"/>
      <c r="AI22" s="763" t="s">
        <v>395</v>
      </c>
      <c r="AJ22" s="764"/>
      <c r="AK22" s="764"/>
      <c r="AL22" s="764"/>
      <c r="AM22" s="816"/>
      <c r="AN22" s="816"/>
      <c r="AO22" s="816"/>
      <c r="AP22" s="817"/>
      <c r="AQ22" s="763" t="s">
        <v>395</v>
      </c>
      <c r="AR22" s="764"/>
      <c r="AS22" s="764"/>
      <c r="AT22" s="764"/>
      <c r="AU22" s="764"/>
      <c r="AV22" s="764"/>
      <c r="AW22" s="765"/>
      <c r="AX22" s="763" t="s">
        <v>395</v>
      </c>
      <c r="AY22" s="764"/>
      <c r="AZ22" s="765"/>
      <c r="BA22" s="763" t="s">
        <v>395</v>
      </c>
      <c r="BB22" s="764"/>
      <c r="BC22" s="765"/>
    </row>
    <row r="23" spans="2:55" ht="12.75">
      <c r="B23" s="539" t="s">
        <v>305</v>
      </c>
      <c r="C23" s="763">
        <f>K23+S23</f>
        <v>37</v>
      </c>
      <c r="D23" s="764"/>
      <c r="E23" s="764"/>
      <c r="F23" s="766"/>
      <c r="G23" s="767">
        <v>1332</v>
      </c>
      <c r="H23" s="764"/>
      <c r="I23" s="764"/>
      <c r="J23" s="765"/>
      <c r="K23" s="763">
        <v>17</v>
      </c>
      <c r="L23" s="764"/>
      <c r="M23" s="764"/>
      <c r="N23" s="766"/>
      <c r="O23" s="767">
        <v>612</v>
      </c>
      <c r="P23" s="764"/>
      <c r="Q23" s="764"/>
      <c r="R23" s="765"/>
      <c r="S23" s="763">
        <v>20</v>
      </c>
      <c r="T23" s="764"/>
      <c r="U23" s="764"/>
      <c r="V23" s="766"/>
      <c r="W23" s="767">
        <v>720</v>
      </c>
      <c r="X23" s="764"/>
      <c r="Y23" s="764"/>
      <c r="Z23" s="765"/>
      <c r="AA23" s="763">
        <v>1</v>
      </c>
      <c r="AB23" s="764"/>
      <c r="AC23" s="764"/>
      <c r="AD23" s="765"/>
      <c r="AE23" s="763">
        <v>3</v>
      </c>
      <c r="AF23" s="764"/>
      <c r="AG23" s="764"/>
      <c r="AH23" s="765"/>
      <c r="AI23" s="763"/>
      <c r="AJ23" s="764"/>
      <c r="AK23" s="764"/>
      <c r="AL23" s="764"/>
      <c r="AM23" s="816"/>
      <c r="AN23" s="816"/>
      <c r="AO23" s="816"/>
      <c r="AP23" s="817"/>
      <c r="AQ23" s="763"/>
      <c r="AR23" s="764"/>
      <c r="AS23" s="764"/>
      <c r="AT23" s="764"/>
      <c r="AU23" s="764"/>
      <c r="AV23" s="764"/>
      <c r="AW23" s="765"/>
      <c r="AX23" s="763">
        <v>11</v>
      </c>
      <c r="AY23" s="764"/>
      <c r="AZ23" s="765"/>
      <c r="BA23" s="763">
        <f>AX23+AE23+AA23+C23</f>
        <v>52</v>
      </c>
      <c r="BB23" s="764"/>
      <c r="BC23" s="765"/>
    </row>
    <row r="24" spans="2:55" ht="12.75">
      <c r="B24" s="539" t="s">
        <v>307</v>
      </c>
      <c r="C24" s="763">
        <f>K24+S24</f>
        <v>28</v>
      </c>
      <c r="D24" s="764"/>
      <c r="E24" s="764"/>
      <c r="F24" s="766"/>
      <c r="G24" s="767">
        <v>1008</v>
      </c>
      <c r="H24" s="764"/>
      <c r="I24" s="764"/>
      <c r="J24" s="765"/>
      <c r="K24" s="763">
        <v>14</v>
      </c>
      <c r="L24" s="764"/>
      <c r="M24" s="764"/>
      <c r="N24" s="766"/>
      <c r="O24" s="767">
        <v>504</v>
      </c>
      <c r="P24" s="764"/>
      <c r="Q24" s="764"/>
      <c r="R24" s="765"/>
      <c r="S24" s="763">
        <v>14</v>
      </c>
      <c r="T24" s="764"/>
      <c r="U24" s="764"/>
      <c r="V24" s="766"/>
      <c r="W24" s="767">
        <v>504</v>
      </c>
      <c r="X24" s="764"/>
      <c r="Y24" s="764"/>
      <c r="Z24" s="765"/>
      <c r="AA24" s="763">
        <v>2</v>
      </c>
      <c r="AB24" s="764"/>
      <c r="AC24" s="764"/>
      <c r="AD24" s="765"/>
      <c r="AE24" s="763"/>
      <c r="AF24" s="764"/>
      <c r="AG24" s="764"/>
      <c r="AH24" s="765"/>
      <c r="AI24" s="763">
        <v>11</v>
      </c>
      <c r="AJ24" s="764"/>
      <c r="AK24" s="764"/>
      <c r="AL24" s="764"/>
      <c r="AM24" s="816"/>
      <c r="AN24" s="816"/>
      <c r="AO24" s="816"/>
      <c r="AP24" s="817"/>
      <c r="AQ24" s="763"/>
      <c r="AR24" s="764"/>
      <c r="AS24" s="764"/>
      <c r="AT24" s="764"/>
      <c r="AU24" s="764"/>
      <c r="AV24" s="764"/>
      <c r="AW24" s="765"/>
      <c r="AX24" s="763">
        <v>11</v>
      </c>
      <c r="AY24" s="764"/>
      <c r="AZ24" s="765"/>
      <c r="BA24" s="763">
        <f>AX24+AI24+AE24+AA24+C24</f>
        <v>52</v>
      </c>
      <c r="BB24" s="764"/>
      <c r="BC24" s="765"/>
    </row>
    <row r="25" spans="2:55" ht="12.75">
      <c r="B25" s="539" t="s">
        <v>100</v>
      </c>
      <c r="C25" s="763">
        <f>K25+S25</f>
        <v>12</v>
      </c>
      <c r="D25" s="764"/>
      <c r="E25" s="764"/>
      <c r="F25" s="766"/>
      <c r="G25" s="767">
        <v>432</v>
      </c>
      <c r="H25" s="764"/>
      <c r="I25" s="764"/>
      <c r="J25" s="765"/>
      <c r="K25" s="763">
        <v>8</v>
      </c>
      <c r="L25" s="764"/>
      <c r="M25" s="764"/>
      <c r="N25" s="766"/>
      <c r="O25" s="767">
        <v>288</v>
      </c>
      <c r="P25" s="764"/>
      <c r="Q25" s="764"/>
      <c r="R25" s="765"/>
      <c r="S25" s="763">
        <v>4</v>
      </c>
      <c r="T25" s="764"/>
      <c r="U25" s="764"/>
      <c r="V25" s="766"/>
      <c r="W25" s="767">
        <v>144</v>
      </c>
      <c r="X25" s="764"/>
      <c r="Y25" s="764"/>
      <c r="Z25" s="765"/>
      <c r="AA25" s="763">
        <v>2</v>
      </c>
      <c r="AB25" s="764"/>
      <c r="AC25" s="764"/>
      <c r="AD25" s="765"/>
      <c r="AE25" s="763">
        <v>8</v>
      </c>
      <c r="AF25" s="764"/>
      <c r="AG25" s="764"/>
      <c r="AH25" s="765"/>
      <c r="AI25" s="763">
        <v>17</v>
      </c>
      <c r="AJ25" s="764"/>
      <c r="AK25" s="764"/>
      <c r="AL25" s="764"/>
      <c r="AM25" s="816"/>
      <c r="AN25" s="816"/>
      <c r="AO25" s="816"/>
      <c r="AP25" s="817"/>
      <c r="AQ25" s="763">
        <v>2</v>
      </c>
      <c r="AR25" s="764"/>
      <c r="AS25" s="764"/>
      <c r="AT25" s="764"/>
      <c r="AU25" s="764"/>
      <c r="AV25" s="764"/>
      <c r="AW25" s="765"/>
      <c r="AX25" s="763">
        <v>2</v>
      </c>
      <c r="AY25" s="764"/>
      <c r="AZ25" s="765"/>
      <c r="BA25" s="763">
        <f>AX25+AQ25+AI25+AE25+AA25+C25</f>
        <v>43</v>
      </c>
      <c r="BB25" s="764"/>
      <c r="BC25" s="765"/>
    </row>
    <row r="26" spans="2:55" ht="13.5" thickBot="1">
      <c r="B26" s="540" t="s">
        <v>397</v>
      </c>
      <c r="C26" s="758">
        <f>SUM(C23:F25)</f>
        <v>77</v>
      </c>
      <c r="D26" s="759"/>
      <c r="E26" s="759"/>
      <c r="F26" s="761"/>
      <c r="G26" s="762">
        <f>SUM(G23:J25)</f>
        <v>2772</v>
      </c>
      <c r="H26" s="759"/>
      <c r="I26" s="759"/>
      <c r="J26" s="760"/>
      <c r="K26" s="758">
        <f>SUM(K23:N25)</f>
        <v>39</v>
      </c>
      <c r="L26" s="759"/>
      <c r="M26" s="759"/>
      <c r="N26" s="761"/>
      <c r="O26" s="762">
        <f>SUM(O23:R25)</f>
        <v>1404</v>
      </c>
      <c r="P26" s="759"/>
      <c r="Q26" s="759"/>
      <c r="R26" s="760"/>
      <c r="S26" s="758">
        <f>SUM(S23:V25)</f>
        <v>38</v>
      </c>
      <c r="T26" s="759"/>
      <c r="U26" s="759"/>
      <c r="V26" s="761"/>
      <c r="W26" s="762">
        <f>SUM(W23:Z25)</f>
        <v>1368</v>
      </c>
      <c r="X26" s="759"/>
      <c r="Y26" s="759"/>
      <c r="Z26" s="760"/>
      <c r="AA26" s="758">
        <f>SUM(AA23:AD25)</f>
        <v>5</v>
      </c>
      <c r="AB26" s="759"/>
      <c r="AC26" s="759"/>
      <c r="AD26" s="760"/>
      <c r="AE26" s="758">
        <f>SUM(AE23:AH25)</f>
        <v>11</v>
      </c>
      <c r="AF26" s="759"/>
      <c r="AG26" s="759"/>
      <c r="AH26" s="760"/>
      <c r="AI26" s="758">
        <f>SUM(AI24:AL25)</f>
        <v>28</v>
      </c>
      <c r="AJ26" s="759"/>
      <c r="AK26" s="759"/>
      <c r="AL26" s="759"/>
      <c r="AM26" s="818"/>
      <c r="AN26" s="818"/>
      <c r="AO26" s="818"/>
      <c r="AP26" s="819"/>
      <c r="AQ26" s="758">
        <f>SUM(AQ23:AW25)</f>
        <v>2</v>
      </c>
      <c r="AR26" s="759"/>
      <c r="AS26" s="759"/>
      <c r="AT26" s="759"/>
      <c r="AU26" s="759"/>
      <c r="AV26" s="759"/>
      <c r="AW26" s="760"/>
      <c r="AX26" s="758">
        <f>SUM(AX23:AZ25)</f>
        <v>24</v>
      </c>
      <c r="AY26" s="759"/>
      <c r="AZ26" s="760"/>
      <c r="BA26" s="758">
        <f>SUM(BA23:BC25)</f>
        <v>147</v>
      </c>
      <c r="BB26" s="759"/>
      <c r="BC26" s="760"/>
    </row>
  </sheetData>
  <sheetProtection/>
  <mergeCells count="112">
    <mergeCell ref="AI20:AP21"/>
    <mergeCell ref="AI22:AP22"/>
    <mergeCell ref="AI23:AP23"/>
    <mergeCell ref="AI24:AP24"/>
    <mergeCell ref="AI25:AP25"/>
    <mergeCell ref="AI26:AP26"/>
    <mergeCell ref="I14:K14"/>
    <mergeCell ref="O14:Q14"/>
    <mergeCell ref="V14:X14"/>
    <mergeCell ref="B12:F12"/>
    <mergeCell ref="G12:M12"/>
    <mergeCell ref="N12:T12"/>
    <mergeCell ref="B11:I11"/>
    <mergeCell ref="C14:E14"/>
    <mergeCell ref="AI14:AK14"/>
    <mergeCell ref="BB12:BC12"/>
    <mergeCell ref="AN12:AT12"/>
    <mergeCell ref="AB12:AF12"/>
    <mergeCell ref="AG12:AM12"/>
    <mergeCell ref="AU12:BA12"/>
    <mergeCell ref="AP14:AR14"/>
    <mergeCell ref="AW14:AY14"/>
    <mergeCell ref="V16:AR16"/>
    <mergeCell ref="U12:AA12"/>
    <mergeCell ref="T4:T5"/>
    <mergeCell ref="AX4:AX5"/>
    <mergeCell ref="Y4:AB4"/>
    <mergeCell ref="AC4:AF4"/>
    <mergeCell ref="AK4:AK5"/>
    <mergeCell ref="AL4:AO4"/>
    <mergeCell ref="AU4:AW4"/>
    <mergeCell ref="AG4:AG5"/>
    <mergeCell ref="B18:B22"/>
    <mergeCell ref="C22:F22"/>
    <mergeCell ref="C18:Z20"/>
    <mergeCell ref="G22:J22"/>
    <mergeCell ref="K22:N22"/>
    <mergeCell ref="O22:R22"/>
    <mergeCell ref="S22:V22"/>
    <mergeCell ref="B2:BB2"/>
    <mergeCell ref="B4:B5"/>
    <mergeCell ref="C4:F4"/>
    <mergeCell ref="G4:G5"/>
    <mergeCell ref="H4:J4"/>
    <mergeCell ref="K4:K5"/>
    <mergeCell ref="AT4:AT5"/>
    <mergeCell ref="AH4:AJ4"/>
    <mergeCell ref="AY4:BB4"/>
    <mergeCell ref="L4:O4"/>
    <mergeCell ref="BA22:BC22"/>
    <mergeCell ref="BA18:BC21"/>
    <mergeCell ref="AE24:AH24"/>
    <mergeCell ref="AX22:AZ22"/>
    <mergeCell ref="AX18:AZ21"/>
    <mergeCell ref="U4:X4"/>
    <mergeCell ref="AE18:AP19"/>
    <mergeCell ref="AE20:AH21"/>
    <mergeCell ref="AP4:AS4"/>
    <mergeCell ref="AC14:AE14"/>
    <mergeCell ref="AQ18:AW21"/>
    <mergeCell ref="S21:Z21"/>
    <mergeCell ref="P4:S4"/>
    <mergeCell ref="W24:Z24"/>
    <mergeCell ref="AA24:AD24"/>
    <mergeCell ref="AE22:AH22"/>
    <mergeCell ref="W22:Z22"/>
    <mergeCell ref="AA22:AD22"/>
    <mergeCell ref="AQ22:AW22"/>
    <mergeCell ref="W23:Z23"/>
    <mergeCell ref="S23:V23"/>
    <mergeCell ref="C23:F23"/>
    <mergeCell ref="G23:J23"/>
    <mergeCell ref="K23:N23"/>
    <mergeCell ref="AA18:AD21"/>
    <mergeCell ref="C21:J21"/>
    <mergeCell ref="K21:R21"/>
    <mergeCell ref="AX24:AZ24"/>
    <mergeCell ref="S24:V24"/>
    <mergeCell ref="C24:F24"/>
    <mergeCell ref="G24:J24"/>
    <mergeCell ref="K24:N24"/>
    <mergeCell ref="O23:R23"/>
    <mergeCell ref="AQ23:AW23"/>
    <mergeCell ref="AX23:AZ23"/>
    <mergeCell ref="AA23:AD23"/>
    <mergeCell ref="AE23:AH23"/>
    <mergeCell ref="BA23:BC23"/>
    <mergeCell ref="BA24:BC24"/>
    <mergeCell ref="AQ24:AW24"/>
    <mergeCell ref="O24:R24"/>
    <mergeCell ref="S25:V25"/>
    <mergeCell ref="W25:Z25"/>
    <mergeCell ref="BA25:BC25"/>
    <mergeCell ref="AA25:AD25"/>
    <mergeCell ref="AE25:AH25"/>
    <mergeCell ref="AX25:AZ25"/>
    <mergeCell ref="AQ25:AW25"/>
    <mergeCell ref="C26:F26"/>
    <mergeCell ref="G26:J26"/>
    <mergeCell ref="K26:N26"/>
    <mergeCell ref="O26:R26"/>
    <mergeCell ref="K25:N25"/>
    <mergeCell ref="O25:R25"/>
    <mergeCell ref="C25:F25"/>
    <mergeCell ref="G25:J25"/>
    <mergeCell ref="BA26:BC26"/>
    <mergeCell ref="AQ26:AW26"/>
    <mergeCell ref="AX26:AZ26"/>
    <mergeCell ref="S26:V26"/>
    <mergeCell ref="W26:Z26"/>
    <mergeCell ref="AA26:AD26"/>
    <mergeCell ref="AE26:AH2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3.5" thickBot="1">
      <c r="A1" s="1"/>
      <c r="B1" s="1"/>
      <c r="C1" s="2"/>
      <c r="D1" s="877" t="s">
        <v>199</v>
      </c>
      <c r="E1" s="877"/>
      <c r="F1" s="877"/>
      <c r="G1" s="877"/>
      <c r="H1" s="877"/>
      <c r="I1" s="877"/>
      <c r="J1" s="877"/>
      <c r="K1" s="877"/>
      <c r="L1" s="877"/>
      <c r="M1" s="754"/>
      <c r="N1" s="754"/>
      <c r="O1" s="754"/>
      <c r="P1" s="754"/>
      <c r="Q1" s="754"/>
      <c r="R1" s="754"/>
      <c r="S1" s="754"/>
      <c r="T1" s="754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</row>
    <row r="2" spans="1:32" ht="21.75" customHeight="1" thickBot="1">
      <c r="A2" s="16"/>
      <c r="B2" s="17"/>
      <c r="C2" s="872" t="s">
        <v>267</v>
      </c>
      <c r="D2" s="873"/>
      <c r="E2" s="873"/>
      <c r="F2" s="873"/>
      <c r="G2" s="881" t="s">
        <v>132</v>
      </c>
      <c r="H2" s="881" t="s">
        <v>133</v>
      </c>
      <c r="I2" s="856" t="s">
        <v>130</v>
      </c>
      <c r="J2" s="857"/>
      <c r="K2" s="857"/>
      <c r="L2" s="879"/>
      <c r="M2" s="856" t="s">
        <v>53</v>
      </c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8"/>
      <c r="AD2" s="858"/>
      <c r="AE2" s="859"/>
      <c r="AF2" s="14"/>
    </row>
    <row r="3" spans="1:32" ht="19.5" customHeight="1" thickBot="1">
      <c r="A3" s="18" t="s">
        <v>54</v>
      </c>
      <c r="B3" s="19" t="s">
        <v>55</v>
      </c>
      <c r="C3" s="65" t="s">
        <v>56</v>
      </c>
      <c r="D3" s="66" t="s">
        <v>57</v>
      </c>
      <c r="E3" s="66" t="s">
        <v>58</v>
      </c>
      <c r="F3" s="67" t="s">
        <v>140</v>
      </c>
      <c r="G3" s="882"/>
      <c r="H3" s="882"/>
      <c r="I3" s="76"/>
      <c r="J3" s="828" t="s">
        <v>162</v>
      </c>
      <c r="K3" s="880" t="s">
        <v>161</v>
      </c>
      <c r="L3" s="874" t="s">
        <v>131</v>
      </c>
      <c r="M3" s="831" t="s">
        <v>60</v>
      </c>
      <c r="N3" s="832"/>
      <c r="O3" s="833"/>
      <c r="P3" s="868" t="s">
        <v>61</v>
      </c>
      <c r="Q3" s="869"/>
      <c r="R3" s="869"/>
      <c r="S3" s="869"/>
      <c r="T3" s="870"/>
      <c r="U3" s="865" t="s">
        <v>62</v>
      </c>
      <c r="V3" s="866"/>
      <c r="W3" s="866"/>
      <c r="X3" s="867"/>
      <c r="Y3" s="42"/>
      <c r="Z3" s="887" t="s">
        <v>63</v>
      </c>
      <c r="AA3" s="888"/>
      <c r="AB3" s="888"/>
      <c r="AC3" s="889"/>
      <c r="AD3" s="889"/>
      <c r="AE3" s="890"/>
      <c r="AF3" s="14"/>
    </row>
    <row r="4" spans="1:32" ht="18.75" customHeight="1">
      <c r="A4" s="20"/>
      <c r="B4" s="19" t="s">
        <v>64</v>
      </c>
      <c r="C4" s="65" t="s">
        <v>65</v>
      </c>
      <c r="D4" s="66" t="s">
        <v>66</v>
      </c>
      <c r="E4" s="66" t="s">
        <v>84</v>
      </c>
      <c r="F4" s="67" t="s">
        <v>67</v>
      </c>
      <c r="G4" s="882"/>
      <c r="H4" s="882"/>
      <c r="I4" s="77" t="s">
        <v>59</v>
      </c>
      <c r="J4" s="829"/>
      <c r="K4" s="829"/>
      <c r="L4" s="875"/>
      <c r="M4" s="821" t="s">
        <v>59</v>
      </c>
      <c r="N4" s="79">
        <v>1</v>
      </c>
      <c r="O4" s="80">
        <v>2</v>
      </c>
      <c r="P4" s="823" t="s">
        <v>59</v>
      </c>
      <c r="Q4" s="839">
        <v>3</v>
      </c>
      <c r="R4" s="840"/>
      <c r="S4" s="871">
        <v>4</v>
      </c>
      <c r="T4" s="871"/>
      <c r="U4" s="834" t="s">
        <v>59</v>
      </c>
      <c r="V4" s="43">
        <v>5</v>
      </c>
      <c r="W4" s="44"/>
      <c r="X4" s="860">
        <v>6</v>
      </c>
      <c r="Y4" s="861"/>
      <c r="Z4" s="884" t="s">
        <v>59</v>
      </c>
      <c r="AA4" s="111">
        <v>7</v>
      </c>
      <c r="AB4" s="824">
        <v>8</v>
      </c>
      <c r="AC4" s="825"/>
      <c r="AD4" s="825"/>
      <c r="AE4" s="826"/>
      <c r="AF4" s="14"/>
    </row>
    <row r="5" spans="1:32" ht="19.5" customHeight="1">
      <c r="A5" s="20"/>
      <c r="B5" s="19"/>
      <c r="C5" s="65"/>
      <c r="D5" s="68"/>
      <c r="E5" s="66"/>
      <c r="F5" s="67"/>
      <c r="G5" s="882"/>
      <c r="H5" s="882"/>
      <c r="I5" s="77"/>
      <c r="J5" s="829"/>
      <c r="K5" s="829"/>
      <c r="L5" s="875"/>
      <c r="M5" s="822"/>
      <c r="N5" s="81" t="s">
        <v>68</v>
      </c>
      <c r="O5" s="82" t="s">
        <v>68</v>
      </c>
      <c r="P5" s="823"/>
      <c r="Q5" s="837" t="s">
        <v>68</v>
      </c>
      <c r="R5" s="838"/>
      <c r="S5" s="38"/>
      <c r="T5" s="38" t="s">
        <v>68</v>
      </c>
      <c r="U5" s="835"/>
      <c r="V5" s="45" t="s">
        <v>68</v>
      </c>
      <c r="W5" s="46"/>
      <c r="X5" s="47" t="s">
        <v>68</v>
      </c>
      <c r="Y5" s="48"/>
      <c r="Z5" s="885"/>
      <c r="AA5" s="53" t="s">
        <v>68</v>
      </c>
      <c r="AB5" s="862" t="s">
        <v>68</v>
      </c>
      <c r="AC5" s="863"/>
      <c r="AD5" s="863"/>
      <c r="AE5" s="864"/>
      <c r="AF5" s="14"/>
    </row>
    <row r="6" spans="1:32" ht="27.75" customHeight="1" thickBot="1">
      <c r="A6" s="22"/>
      <c r="B6" s="114"/>
      <c r="C6" s="115"/>
      <c r="D6" s="116"/>
      <c r="E6" s="117"/>
      <c r="F6" s="118"/>
      <c r="G6" s="883"/>
      <c r="H6" s="883"/>
      <c r="I6" s="119"/>
      <c r="J6" s="830"/>
      <c r="K6" s="830"/>
      <c r="L6" s="876"/>
      <c r="M6" s="822"/>
      <c r="N6" s="367">
        <v>17</v>
      </c>
      <c r="O6" s="368">
        <v>22</v>
      </c>
      <c r="P6" s="823"/>
      <c r="Q6" s="120">
        <v>10</v>
      </c>
      <c r="R6" s="120">
        <v>6</v>
      </c>
      <c r="S6" s="120">
        <v>14</v>
      </c>
      <c r="T6" s="250">
        <v>9</v>
      </c>
      <c r="U6" s="836"/>
      <c r="V6" s="121">
        <v>11</v>
      </c>
      <c r="W6" s="121">
        <v>6</v>
      </c>
      <c r="X6" s="121">
        <v>15</v>
      </c>
      <c r="Y6" s="252">
        <v>7</v>
      </c>
      <c r="Z6" s="886"/>
      <c r="AA6" s="122">
        <v>17</v>
      </c>
      <c r="AB6" s="122">
        <v>12</v>
      </c>
      <c r="AC6" s="122">
        <v>2</v>
      </c>
      <c r="AD6" s="122">
        <v>4</v>
      </c>
      <c r="AE6" s="251">
        <v>2</v>
      </c>
      <c r="AF6" s="14"/>
    </row>
    <row r="7" spans="1:32" ht="13.5" thickBot="1">
      <c r="A7" s="94" t="s">
        <v>85</v>
      </c>
      <c r="B7" s="268" t="s">
        <v>69</v>
      </c>
      <c r="C7" s="129" t="s">
        <v>70</v>
      </c>
      <c r="D7" s="129" t="s">
        <v>71</v>
      </c>
      <c r="E7" s="129" t="s">
        <v>72</v>
      </c>
      <c r="F7" s="129" t="s">
        <v>73</v>
      </c>
      <c r="G7" s="28">
        <v>7</v>
      </c>
      <c r="H7" s="28">
        <v>8</v>
      </c>
      <c r="I7" s="123">
        <v>9</v>
      </c>
      <c r="J7" s="28">
        <v>10</v>
      </c>
      <c r="K7" s="124">
        <v>11</v>
      </c>
      <c r="L7" s="28">
        <v>12</v>
      </c>
      <c r="M7" s="125">
        <v>13</v>
      </c>
      <c r="N7" s="125">
        <v>14</v>
      </c>
      <c r="O7" s="125">
        <v>15</v>
      </c>
      <c r="P7" s="126">
        <v>16</v>
      </c>
      <c r="Q7" s="126">
        <v>17</v>
      </c>
      <c r="R7" s="126">
        <v>18</v>
      </c>
      <c r="S7" s="126">
        <v>19</v>
      </c>
      <c r="T7" s="126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8">
        <v>26</v>
      </c>
      <c r="AA7" s="269">
        <v>27</v>
      </c>
      <c r="AB7" s="128">
        <v>29</v>
      </c>
      <c r="AC7" s="270">
        <v>30</v>
      </c>
      <c r="AD7" s="270">
        <v>31</v>
      </c>
      <c r="AE7" s="270">
        <v>32</v>
      </c>
      <c r="AF7" s="14"/>
    </row>
    <row r="8" spans="1:32" ht="30" customHeight="1">
      <c r="A8" s="272" t="s">
        <v>103</v>
      </c>
      <c r="B8" s="273" t="s">
        <v>102</v>
      </c>
      <c r="C8" s="267"/>
      <c r="D8" s="267"/>
      <c r="E8" s="267"/>
      <c r="F8" s="267"/>
      <c r="G8" s="267">
        <f>SUM(G9:G23)</f>
        <v>1851</v>
      </c>
      <c r="H8" s="267">
        <f>SUM(H9:H23)</f>
        <v>447</v>
      </c>
      <c r="I8" s="274">
        <f>SUM(I9:I23)</f>
        <v>1404</v>
      </c>
      <c r="J8" s="275">
        <f>SUM(J9:J23)</f>
        <v>1070</v>
      </c>
      <c r="K8" s="271">
        <f>SUM(K9:K23)</f>
        <v>334</v>
      </c>
      <c r="L8" s="275"/>
      <c r="M8" s="413">
        <f>SUM(M9:M23)</f>
        <v>1404</v>
      </c>
      <c r="N8" s="369">
        <f>SUM(N9:N23)</f>
        <v>612</v>
      </c>
      <c r="O8" s="415">
        <f>SUM(O9:O23)</f>
        <v>792</v>
      </c>
      <c r="P8" s="276"/>
      <c r="Q8" s="276"/>
      <c r="R8" s="276"/>
      <c r="S8" s="276"/>
      <c r="T8" s="276"/>
      <c r="U8" s="362"/>
      <c r="V8" s="277"/>
      <c r="W8" s="277"/>
      <c r="X8" s="277"/>
      <c r="Y8" s="278"/>
      <c r="Z8" s="279"/>
      <c r="AA8" s="279"/>
      <c r="AB8" s="279"/>
      <c r="AC8" s="280"/>
      <c r="AD8" s="280"/>
      <c r="AE8" s="280"/>
      <c r="AF8" s="14"/>
    </row>
    <row r="9" spans="1:32" ht="12.75">
      <c r="A9" s="130" t="s">
        <v>105</v>
      </c>
      <c r="B9" s="131" t="s">
        <v>104</v>
      </c>
      <c r="C9" s="136">
        <v>2</v>
      </c>
      <c r="D9" s="104"/>
      <c r="E9" s="104"/>
      <c r="F9" s="167">
        <v>1</v>
      </c>
      <c r="G9" s="319">
        <v>101</v>
      </c>
      <c r="H9" s="88">
        <v>23</v>
      </c>
      <c r="I9" s="89">
        <f aca="true" t="shared" si="0" ref="I9:I23">J9+K9+L9</f>
        <v>78</v>
      </c>
      <c r="J9" s="88">
        <v>78</v>
      </c>
      <c r="K9" s="90"/>
      <c r="L9" s="161"/>
      <c r="M9" s="314">
        <f aca="true" t="shared" si="1" ref="M9:M23">N9+O9</f>
        <v>78</v>
      </c>
      <c r="N9" s="83">
        <v>34</v>
      </c>
      <c r="O9" s="331">
        <v>44</v>
      </c>
      <c r="P9" s="163"/>
      <c r="Q9" s="40"/>
      <c r="R9" s="40"/>
      <c r="S9" s="40"/>
      <c r="T9" s="164"/>
      <c r="U9" s="357"/>
      <c r="V9" s="92"/>
      <c r="W9" s="92"/>
      <c r="X9" s="92"/>
      <c r="Y9" s="253"/>
      <c r="Z9" s="255"/>
      <c r="AA9" s="93"/>
      <c r="AB9" s="93"/>
      <c r="AC9" s="55"/>
      <c r="AD9" s="55"/>
      <c r="AE9" s="137"/>
      <c r="AF9" s="14"/>
    </row>
    <row r="10" spans="1:32" ht="12.75">
      <c r="A10" s="130" t="s">
        <v>116</v>
      </c>
      <c r="B10" s="131" t="s">
        <v>106</v>
      </c>
      <c r="C10" s="136">
        <v>2</v>
      </c>
      <c r="D10" s="104"/>
      <c r="E10" s="104"/>
      <c r="F10" s="167">
        <v>1</v>
      </c>
      <c r="G10" s="319">
        <v>155</v>
      </c>
      <c r="H10" s="88">
        <v>38</v>
      </c>
      <c r="I10" s="89">
        <f t="shared" si="0"/>
        <v>117</v>
      </c>
      <c r="J10" s="88">
        <v>117</v>
      </c>
      <c r="K10" s="90"/>
      <c r="L10" s="161"/>
      <c r="M10" s="314">
        <f t="shared" si="1"/>
        <v>117</v>
      </c>
      <c r="N10" s="83">
        <v>65</v>
      </c>
      <c r="O10" s="331">
        <v>52</v>
      </c>
      <c r="P10" s="163"/>
      <c r="Q10" s="40"/>
      <c r="R10" s="40"/>
      <c r="S10" s="40"/>
      <c r="T10" s="164"/>
      <c r="U10" s="357"/>
      <c r="V10" s="92"/>
      <c r="W10" s="92"/>
      <c r="X10" s="92"/>
      <c r="Y10" s="253"/>
      <c r="Z10" s="255"/>
      <c r="AA10" s="93"/>
      <c r="AB10" s="93"/>
      <c r="AC10" s="55"/>
      <c r="AD10" s="55"/>
      <c r="AE10" s="137"/>
      <c r="AF10" s="14"/>
    </row>
    <row r="11" spans="1:32" ht="13.5" customHeight="1">
      <c r="A11" s="130" t="s">
        <v>117</v>
      </c>
      <c r="B11" s="131" t="s">
        <v>75</v>
      </c>
      <c r="C11" s="136"/>
      <c r="D11" s="104">
        <v>2</v>
      </c>
      <c r="E11" s="104"/>
      <c r="F11" s="167"/>
      <c r="G11" s="319">
        <v>103</v>
      </c>
      <c r="H11" s="88">
        <v>25</v>
      </c>
      <c r="I11" s="89">
        <f t="shared" si="0"/>
        <v>78</v>
      </c>
      <c r="J11" s="365"/>
      <c r="K11" s="90">
        <v>78</v>
      </c>
      <c r="L11" s="374"/>
      <c r="M11" s="314">
        <f t="shared" si="1"/>
        <v>78</v>
      </c>
      <c r="N11" s="83">
        <v>34</v>
      </c>
      <c r="O11" s="331">
        <v>44</v>
      </c>
      <c r="P11" s="163"/>
      <c r="Q11" s="40"/>
      <c r="R11" s="40"/>
      <c r="S11" s="40"/>
      <c r="T11" s="164"/>
      <c r="U11" s="357"/>
      <c r="V11" s="92"/>
      <c r="W11" s="92"/>
      <c r="X11" s="92"/>
      <c r="Y11" s="253"/>
      <c r="Z11" s="255"/>
      <c r="AA11" s="93"/>
      <c r="AB11" s="93"/>
      <c r="AC11" s="55"/>
      <c r="AD11" s="55"/>
      <c r="AE11" s="137"/>
      <c r="AF11" s="14"/>
    </row>
    <row r="12" spans="1:32" ht="13.5" customHeight="1">
      <c r="A12" s="130" t="s">
        <v>120</v>
      </c>
      <c r="B12" s="131" t="s">
        <v>107</v>
      </c>
      <c r="C12" s="136">
        <v>2</v>
      </c>
      <c r="D12" s="104"/>
      <c r="E12" s="104"/>
      <c r="F12" s="167"/>
      <c r="G12" s="319">
        <v>154</v>
      </c>
      <c r="H12" s="88">
        <v>37</v>
      </c>
      <c r="I12" s="89">
        <f t="shared" si="0"/>
        <v>117</v>
      </c>
      <c r="J12" s="365">
        <v>117</v>
      </c>
      <c r="K12" s="90"/>
      <c r="L12" s="374"/>
      <c r="M12" s="314">
        <f t="shared" si="1"/>
        <v>117</v>
      </c>
      <c r="N12" s="83">
        <v>34</v>
      </c>
      <c r="O12" s="331">
        <v>83</v>
      </c>
      <c r="P12" s="163"/>
      <c r="Q12" s="40"/>
      <c r="R12" s="40"/>
      <c r="S12" s="40"/>
      <c r="T12" s="164"/>
      <c r="U12" s="357"/>
      <c r="V12" s="92"/>
      <c r="W12" s="92"/>
      <c r="X12" s="92"/>
      <c r="Y12" s="253"/>
      <c r="Z12" s="255"/>
      <c r="AA12" s="93"/>
      <c r="AB12" s="93"/>
      <c r="AC12" s="55"/>
      <c r="AD12" s="55"/>
      <c r="AE12" s="137"/>
      <c r="AF12" s="14"/>
    </row>
    <row r="13" spans="1:32" ht="13.5" customHeight="1">
      <c r="A13" s="130" t="s">
        <v>121</v>
      </c>
      <c r="B13" s="131" t="s">
        <v>108</v>
      </c>
      <c r="C13" s="136"/>
      <c r="D13" s="69">
        <v>2</v>
      </c>
      <c r="E13" s="104"/>
      <c r="F13" s="167"/>
      <c r="G13" s="319">
        <v>103</v>
      </c>
      <c r="H13" s="88">
        <v>25</v>
      </c>
      <c r="I13" s="89">
        <f t="shared" si="0"/>
        <v>78</v>
      </c>
      <c r="J13" s="365">
        <v>78</v>
      </c>
      <c r="K13" s="90"/>
      <c r="L13" s="374"/>
      <c r="M13" s="314">
        <f t="shared" si="1"/>
        <v>78</v>
      </c>
      <c r="N13" s="83">
        <v>34</v>
      </c>
      <c r="O13" s="331">
        <v>44</v>
      </c>
      <c r="P13" s="163"/>
      <c r="Q13" s="40"/>
      <c r="R13" s="40"/>
      <c r="S13" s="40"/>
      <c r="T13" s="164"/>
      <c r="U13" s="357"/>
      <c r="V13" s="92"/>
      <c r="W13" s="92"/>
      <c r="X13" s="92"/>
      <c r="Y13" s="253"/>
      <c r="Z13" s="255"/>
      <c r="AA13" s="93"/>
      <c r="AB13" s="93"/>
      <c r="AC13" s="55"/>
      <c r="AD13" s="55"/>
      <c r="AE13" s="137"/>
      <c r="AF13" s="14"/>
    </row>
    <row r="14" spans="1:32" ht="12.75">
      <c r="A14" s="130" t="s">
        <v>118</v>
      </c>
      <c r="B14" s="131" t="s">
        <v>193</v>
      </c>
      <c r="C14" s="136"/>
      <c r="D14" s="104">
        <v>2</v>
      </c>
      <c r="E14" s="104"/>
      <c r="F14" s="167">
        <v>1</v>
      </c>
      <c r="G14" s="319">
        <v>155</v>
      </c>
      <c r="H14" s="88">
        <v>38</v>
      </c>
      <c r="I14" s="89">
        <f t="shared" si="0"/>
        <v>117</v>
      </c>
      <c r="J14" s="365">
        <v>57</v>
      </c>
      <c r="K14" s="90">
        <v>60</v>
      </c>
      <c r="L14" s="374"/>
      <c r="M14" s="314">
        <f t="shared" si="1"/>
        <v>117</v>
      </c>
      <c r="N14" s="83">
        <v>34</v>
      </c>
      <c r="O14" s="331">
        <v>83</v>
      </c>
      <c r="P14" s="163"/>
      <c r="Q14" s="40"/>
      <c r="R14" s="40"/>
      <c r="S14" s="40"/>
      <c r="T14" s="164"/>
      <c r="U14" s="357"/>
      <c r="V14" s="92"/>
      <c r="W14" s="92"/>
      <c r="X14" s="92"/>
      <c r="Y14" s="253"/>
      <c r="Z14" s="255"/>
      <c r="AA14" s="93"/>
      <c r="AB14" s="93"/>
      <c r="AC14" s="55"/>
      <c r="AD14" s="55"/>
      <c r="AE14" s="137"/>
      <c r="AF14" s="14"/>
    </row>
    <row r="15" spans="1:32" ht="12.75">
      <c r="A15" s="130" t="s">
        <v>119</v>
      </c>
      <c r="B15" s="131" t="s">
        <v>86</v>
      </c>
      <c r="C15" s="136">
        <v>2</v>
      </c>
      <c r="D15" s="104"/>
      <c r="E15" s="104"/>
      <c r="F15" s="167"/>
      <c r="G15" s="319">
        <v>206</v>
      </c>
      <c r="H15" s="88">
        <v>50</v>
      </c>
      <c r="I15" s="89">
        <f t="shared" si="0"/>
        <v>156</v>
      </c>
      <c r="J15" s="365">
        <v>156</v>
      </c>
      <c r="K15" s="90"/>
      <c r="L15" s="374"/>
      <c r="M15" s="314">
        <f t="shared" si="1"/>
        <v>156</v>
      </c>
      <c r="N15" s="83">
        <v>62</v>
      </c>
      <c r="O15" s="331">
        <v>94</v>
      </c>
      <c r="P15" s="163"/>
      <c r="Q15" s="40"/>
      <c r="R15" s="40"/>
      <c r="S15" s="40"/>
      <c r="T15" s="164"/>
      <c r="U15" s="357"/>
      <c r="V15" s="92"/>
      <c r="W15" s="92"/>
      <c r="X15" s="92"/>
      <c r="Y15" s="253"/>
      <c r="Z15" s="255"/>
      <c r="AA15" s="93"/>
      <c r="AB15" s="93"/>
      <c r="AC15" s="55"/>
      <c r="AD15" s="55"/>
      <c r="AE15" s="137"/>
      <c r="AF15" s="14"/>
    </row>
    <row r="16" spans="1:32" ht="12.75">
      <c r="A16" s="130" t="s">
        <v>122</v>
      </c>
      <c r="B16" s="131" t="s">
        <v>109</v>
      </c>
      <c r="C16" s="136"/>
      <c r="D16" s="104"/>
      <c r="E16" s="104"/>
      <c r="F16" s="167">
        <v>1</v>
      </c>
      <c r="G16" s="319">
        <v>51</v>
      </c>
      <c r="H16" s="88">
        <v>12</v>
      </c>
      <c r="I16" s="89">
        <f t="shared" si="0"/>
        <v>39</v>
      </c>
      <c r="J16" s="365">
        <v>39</v>
      </c>
      <c r="K16" s="90"/>
      <c r="L16" s="374"/>
      <c r="M16" s="314">
        <f t="shared" si="1"/>
        <v>39</v>
      </c>
      <c r="N16" s="83">
        <v>39</v>
      </c>
      <c r="O16" s="331"/>
      <c r="P16" s="163"/>
      <c r="Q16" s="40"/>
      <c r="R16" s="40"/>
      <c r="S16" s="40"/>
      <c r="T16" s="164"/>
      <c r="U16" s="357"/>
      <c r="V16" s="92"/>
      <c r="W16" s="92"/>
      <c r="X16" s="92"/>
      <c r="Y16" s="253"/>
      <c r="Z16" s="255"/>
      <c r="AA16" s="93"/>
      <c r="AB16" s="93"/>
      <c r="AC16" s="55"/>
      <c r="AD16" s="55"/>
      <c r="AE16" s="137"/>
      <c r="AF16" s="14"/>
    </row>
    <row r="17" spans="1:32" ht="12.75">
      <c r="A17" s="130" t="s">
        <v>123</v>
      </c>
      <c r="B17" s="131" t="s">
        <v>110</v>
      </c>
      <c r="C17" s="136">
        <v>2</v>
      </c>
      <c r="D17" s="104"/>
      <c r="E17" s="104"/>
      <c r="F17" s="167">
        <v>1</v>
      </c>
      <c r="G17" s="319">
        <v>206</v>
      </c>
      <c r="H17" s="88">
        <v>50</v>
      </c>
      <c r="I17" s="89">
        <f t="shared" si="0"/>
        <v>156</v>
      </c>
      <c r="J17" s="365">
        <v>132</v>
      </c>
      <c r="K17" s="90">
        <v>24</v>
      </c>
      <c r="L17" s="374"/>
      <c r="M17" s="314">
        <f t="shared" si="1"/>
        <v>156</v>
      </c>
      <c r="N17" s="83">
        <v>62</v>
      </c>
      <c r="O17" s="331">
        <v>94</v>
      </c>
      <c r="P17" s="163"/>
      <c r="Q17" s="40"/>
      <c r="R17" s="40"/>
      <c r="S17" s="40"/>
      <c r="T17" s="164"/>
      <c r="U17" s="357"/>
      <c r="V17" s="92"/>
      <c r="W17" s="92"/>
      <c r="X17" s="92"/>
      <c r="Y17" s="253"/>
      <c r="Z17" s="255"/>
      <c r="AA17" s="93"/>
      <c r="AB17" s="93"/>
      <c r="AC17" s="55"/>
      <c r="AD17" s="55"/>
      <c r="AE17" s="137"/>
      <c r="AF17" s="14"/>
    </row>
    <row r="18" spans="1:32" ht="12.75">
      <c r="A18" s="130" t="s">
        <v>124</v>
      </c>
      <c r="B18" s="131" t="s">
        <v>111</v>
      </c>
      <c r="C18" s="136">
        <v>2</v>
      </c>
      <c r="D18" s="104"/>
      <c r="E18" s="104"/>
      <c r="F18" s="167">
        <v>1</v>
      </c>
      <c r="G18" s="319">
        <v>154</v>
      </c>
      <c r="H18" s="88">
        <v>37</v>
      </c>
      <c r="I18" s="89">
        <f t="shared" si="0"/>
        <v>117</v>
      </c>
      <c r="J18" s="365">
        <v>95</v>
      </c>
      <c r="K18" s="90">
        <v>22</v>
      </c>
      <c r="L18" s="374"/>
      <c r="M18" s="314">
        <f t="shared" si="1"/>
        <v>117</v>
      </c>
      <c r="N18" s="83">
        <v>73</v>
      </c>
      <c r="O18" s="331">
        <v>44</v>
      </c>
      <c r="P18" s="163"/>
      <c r="Q18" s="40"/>
      <c r="R18" s="40"/>
      <c r="S18" s="40"/>
      <c r="T18" s="164"/>
      <c r="U18" s="357"/>
      <c r="V18" s="92"/>
      <c r="W18" s="92"/>
      <c r="X18" s="92"/>
      <c r="Y18" s="253"/>
      <c r="Z18" s="255"/>
      <c r="AA18" s="93"/>
      <c r="AB18" s="93"/>
      <c r="AC18" s="55"/>
      <c r="AD18" s="55"/>
      <c r="AE18" s="137"/>
      <c r="AF18" s="14"/>
    </row>
    <row r="19" spans="1:32" ht="12.75">
      <c r="A19" s="130" t="s">
        <v>125</v>
      </c>
      <c r="B19" s="131" t="s">
        <v>112</v>
      </c>
      <c r="C19" s="136"/>
      <c r="D19" s="69"/>
      <c r="E19" s="104"/>
      <c r="F19" s="167">
        <v>2</v>
      </c>
      <c r="G19" s="319">
        <v>103</v>
      </c>
      <c r="H19" s="88">
        <v>25</v>
      </c>
      <c r="I19" s="89">
        <f t="shared" si="0"/>
        <v>78</v>
      </c>
      <c r="J19" s="365">
        <v>78</v>
      </c>
      <c r="K19" s="90"/>
      <c r="L19" s="374"/>
      <c r="M19" s="314">
        <f t="shared" si="1"/>
        <v>78</v>
      </c>
      <c r="N19" s="83">
        <v>34</v>
      </c>
      <c r="O19" s="331">
        <v>44</v>
      </c>
      <c r="P19" s="163"/>
      <c r="Q19" s="40"/>
      <c r="R19" s="40"/>
      <c r="S19" s="40"/>
      <c r="T19" s="164"/>
      <c r="U19" s="357"/>
      <c r="V19" s="92"/>
      <c r="W19" s="92"/>
      <c r="X19" s="92"/>
      <c r="Y19" s="253"/>
      <c r="Z19" s="255"/>
      <c r="AA19" s="93"/>
      <c r="AB19" s="93"/>
      <c r="AC19" s="55"/>
      <c r="AD19" s="55"/>
      <c r="AE19" s="137"/>
      <c r="AF19" s="14"/>
    </row>
    <row r="20" spans="1:32" ht="12.75">
      <c r="A20" s="130" t="s">
        <v>126</v>
      </c>
      <c r="B20" s="131" t="s">
        <v>113</v>
      </c>
      <c r="C20" s="136"/>
      <c r="D20" s="104"/>
      <c r="E20" s="104"/>
      <c r="F20" s="167"/>
      <c r="G20" s="319">
        <v>51</v>
      </c>
      <c r="H20" s="88">
        <v>12</v>
      </c>
      <c r="I20" s="89">
        <f t="shared" si="0"/>
        <v>39</v>
      </c>
      <c r="J20" s="365">
        <v>39</v>
      </c>
      <c r="K20" s="90"/>
      <c r="L20" s="374"/>
      <c r="M20" s="314">
        <f t="shared" si="1"/>
        <v>39</v>
      </c>
      <c r="N20" s="83"/>
      <c r="O20" s="331">
        <v>39</v>
      </c>
      <c r="P20" s="163"/>
      <c r="Q20" s="40"/>
      <c r="R20" s="40"/>
      <c r="S20" s="40"/>
      <c r="T20" s="164"/>
      <c r="U20" s="357"/>
      <c r="V20" s="92"/>
      <c r="W20" s="92"/>
      <c r="X20" s="92"/>
      <c r="Y20" s="253"/>
      <c r="Z20" s="255"/>
      <c r="AA20" s="93"/>
      <c r="AB20" s="93"/>
      <c r="AC20" s="55"/>
      <c r="AD20" s="55"/>
      <c r="AE20" s="137"/>
      <c r="AF20" s="14"/>
    </row>
    <row r="21" spans="1:32" ht="12.75">
      <c r="A21" s="130" t="s">
        <v>127</v>
      </c>
      <c r="B21" s="131" t="s">
        <v>114</v>
      </c>
      <c r="C21" s="136"/>
      <c r="D21" s="69">
        <v>2</v>
      </c>
      <c r="E21" s="104"/>
      <c r="F21" s="167"/>
      <c r="G21" s="319">
        <v>206</v>
      </c>
      <c r="H21" s="88">
        <v>50</v>
      </c>
      <c r="I21" s="89">
        <f t="shared" si="0"/>
        <v>156</v>
      </c>
      <c r="J21" s="365">
        <v>6</v>
      </c>
      <c r="K21" s="90">
        <v>150</v>
      </c>
      <c r="L21" s="374"/>
      <c r="M21" s="314">
        <f t="shared" si="1"/>
        <v>156</v>
      </c>
      <c r="N21" s="83">
        <v>68</v>
      </c>
      <c r="O21" s="331">
        <v>88</v>
      </c>
      <c r="P21" s="163"/>
      <c r="Q21" s="40"/>
      <c r="R21" s="40"/>
      <c r="S21" s="40"/>
      <c r="T21" s="164"/>
      <c r="U21" s="357"/>
      <c r="V21" s="92"/>
      <c r="W21" s="92"/>
      <c r="X21" s="92"/>
      <c r="Y21" s="253"/>
      <c r="Z21" s="255"/>
      <c r="AA21" s="93"/>
      <c r="AB21" s="93"/>
      <c r="AC21" s="55"/>
      <c r="AD21" s="55"/>
      <c r="AE21" s="137"/>
      <c r="AF21" s="14"/>
    </row>
    <row r="22" spans="1:32" ht="22.5">
      <c r="A22" s="130" t="s">
        <v>128</v>
      </c>
      <c r="B22" s="131" t="s">
        <v>115</v>
      </c>
      <c r="C22" s="136"/>
      <c r="D22" s="104">
        <v>1</v>
      </c>
      <c r="E22" s="104"/>
      <c r="F22" s="167"/>
      <c r="G22" s="319">
        <v>52</v>
      </c>
      <c r="H22" s="88">
        <v>13</v>
      </c>
      <c r="I22" s="89">
        <f t="shared" si="0"/>
        <v>39</v>
      </c>
      <c r="J22" s="365">
        <v>39</v>
      </c>
      <c r="K22" s="90"/>
      <c r="L22" s="374"/>
      <c r="M22" s="314">
        <f t="shared" si="1"/>
        <v>39</v>
      </c>
      <c r="N22" s="83">
        <v>39</v>
      </c>
      <c r="O22" s="331"/>
      <c r="P22" s="163"/>
      <c r="Q22" s="40"/>
      <c r="R22" s="40"/>
      <c r="S22" s="40"/>
      <c r="T22" s="164"/>
      <c r="U22" s="357"/>
      <c r="V22" s="92"/>
      <c r="W22" s="92"/>
      <c r="X22" s="92"/>
      <c r="Y22" s="253"/>
      <c r="Z22" s="255"/>
      <c r="AA22" s="93"/>
      <c r="AB22" s="93"/>
      <c r="AC22" s="55"/>
      <c r="AD22" s="55"/>
      <c r="AE22" s="137"/>
      <c r="AF22" s="14"/>
    </row>
    <row r="23" spans="1:32" ht="12.75">
      <c r="A23" s="130" t="s">
        <v>129</v>
      </c>
      <c r="B23" s="303" t="s">
        <v>79</v>
      </c>
      <c r="C23" s="136"/>
      <c r="D23" s="104">
        <v>2</v>
      </c>
      <c r="E23" s="104"/>
      <c r="F23" s="167"/>
      <c r="G23" s="319">
        <v>51</v>
      </c>
      <c r="H23" s="88">
        <v>12</v>
      </c>
      <c r="I23" s="89">
        <f t="shared" si="0"/>
        <v>39</v>
      </c>
      <c r="J23" s="365">
        <v>39</v>
      </c>
      <c r="K23" s="90"/>
      <c r="L23" s="374"/>
      <c r="M23" s="314">
        <f t="shared" si="1"/>
        <v>39</v>
      </c>
      <c r="N23" s="83"/>
      <c r="O23" s="331">
        <v>39</v>
      </c>
      <c r="P23" s="163"/>
      <c r="Q23" s="40"/>
      <c r="R23" s="40"/>
      <c r="S23" s="40"/>
      <c r="T23" s="164"/>
      <c r="U23" s="357"/>
      <c r="V23" s="92"/>
      <c r="W23" s="92"/>
      <c r="X23" s="92"/>
      <c r="Y23" s="253"/>
      <c r="Z23" s="255"/>
      <c r="AA23" s="93"/>
      <c r="AB23" s="93"/>
      <c r="AC23" s="55"/>
      <c r="AD23" s="55"/>
      <c r="AE23" s="137"/>
      <c r="AF23" s="14"/>
    </row>
    <row r="24" spans="1:32" ht="18.75" customHeight="1">
      <c r="A24" s="418" t="s">
        <v>135</v>
      </c>
      <c r="B24" s="419" t="s">
        <v>82</v>
      </c>
      <c r="C24" s="308"/>
      <c r="D24" s="282"/>
      <c r="E24" s="282"/>
      <c r="F24" s="309"/>
      <c r="G24" s="320">
        <f>SUM(G25+G73)</f>
        <v>3648</v>
      </c>
      <c r="H24" s="283">
        <f>SUM(H25+H73)</f>
        <v>804</v>
      </c>
      <c r="I24" s="284">
        <f>SUM(I25+I73)</f>
        <v>2844</v>
      </c>
      <c r="J24" s="95">
        <f>J25+J72</f>
        <v>1565</v>
      </c>
      <c r="K24" s="96">
        <f>K25+K72</f>
        <v>1151</v>
      </c>
      <c r="L24" s="234">
        <f>L25+L72</f>
        <v>48</v>
      </c>
      <c r="M24" s="315"/>
      <c r="N24" s="97"/>
      <c r="O24" s="332"/>
      <c r="P24" s="339">
        <f>SUM(P25+P73)</f>
        <v>864</v>
      </c>
      <c r="Q24" s="285">
        <f>SUM(Q25+Q73)</f>
        <v>360</v>
      </c>
      <c r="R24" s="91"/>
      <c r="S24" s="91">
        <f>SUM(S25+S73)</f>
        <v>504</v>
      </c>
      <c r="T24" s="164"/>
      <c r="U24" s="357">
        <f>SUM(U25+U73)</f>
        <v>936</v>
      </c>
      <c r="V24" s="92">
        <f>SUM(V25+V73)</f>
        <v>396</v>
      </c>
      <c r="W24" s="92"/>
      <c r="X24" s="92">
        <f>SUM(X25+X73)</f>
        <v>540</v>
      </c>
      <c r="Y24" s="253"/>
      <c r="Z24" s="255">
        <f>SUM(Z25+Z73)</f>
        <v>1044</v>
      </c>
      <c r="AA24" s="93">
        <f>SUM(AA25+AA73)</f>
        <v>612</v>
      </c>
      <c r="AB24" s="93">
        <f>SUM(AB25+AB73)</f>
        <v>432</v>
      </c>
      <c r="AC24" s="55"/>
      <c r="AD24" s="55"/>
      <c r="AE24" s="137"/>
      <c r="AF24" s="14"/>
    </row>
    <row r="25" spans="1:32" ht="34.5" customHeight="1">
      <c r="A25" s="418" t="s">
        <v>200</v>
      </c>
      <c r="B25" s="419" t="s">
        <v>136</v>
      </c>
      <c r="C25" s="310"/>
      <c r="D25" s="286"/>
      <c r="E25" s="286"/>
      <c r="F25" s="311"/>
      <c r="G25" s="321">
        <f>SUM(G26+G39+G46+G60)</f>
        <v>3458</v>
      </c>
      <c r="H25" s="287">
        <f>SUM(H26+H39+H46+H60)</f>
        <v>764</v>
      </c>
      <c r="I25" s="284">
        <f>SUM(I26+I39+I46+I60)</f>
        <v>2694</v>
      </c>
      <c r="J25" s="95">
        <f>SUM(J26+J39+J46+J60)</f>
        <v>1415</v>
      </c>
      <c r="K25" s="96">
        <f>SUM(K26+K39+K46+K60+K67)</f>
        <v>1151</v>
      </c>
      <c r="L25" s="234">
        <f>SUM(L26+L39+L46+L60)</f>
        <v>48</v>
      </c>
      <c r="M25" s="315"/>
      <c r="N25" s="97"/>
      <c r="O25" s="332"/>
      <c r="P25" s="339">
        <f>SUM(P26+P39+P46+P60)</f>
        <v>864</v>
      </c>
      <c r="Q25" s="285">
        <f>SUM(Q26+Q39+Q46+Q60)</f>
        <v>360</v>
      </c>
      <c r="R25" s="285"/>
      <c r="S25" s="91">
        <f>SUM(S26+S39+S46+S60+S67)</f>
        <v>504</v>
      </c>
      <c r="T25" s="164"/>
      <c r="U25" s="357">
        <f>SUM(U26+U46+U60)</f>
        <v>858</v>
      </c>
      <c r="V25" s="92">
        <f>SUM(V26+V46+V60)</f>
        <v>363</v>
      </c>
      <c r="W25" s="92"/>
      <c r="X25" s="92">
        <f>SUM(X26+X46+X60)</f>
        <v>495</v>
      </c>
      <c r="Y25" s="253"/>
      <c r="Z25" s="255">
        <f>SUM(Z26+Z46+Z60)</f>
        <v>972</v>
      </c>
      <c r="AA25" s="93">
        <f>SUM(AA26+AA46+AA60)</f>
        <v>561</v>
      </c>
      <c r="AB25" s="93">
        <f>SUM(AB26+AB46+AB60)</f>
        <v>411</v>
      </c>
      <c r="AC25" s="55"/>
      <c r="AD25" s="55"/>
      <c r="AE25" s="137"/>
      <c r="AF25" s="14"/>
    </row>
    <row r="26" spans="1:32" ht="44.25" customHeight="1">
      <c r="A26" s="418" t="s">
        <v>134</v>
      </c>
      <c r="B26" s="420" t="s">
        <v>74</v>
      </c>
      <c r="C26" s="168"/>
      <c r="D26" s="69"/>
      <c r="E26" s="69"/>
      <c r="F26" s="169"/>
      <c r="G26" s="322">
        <f>G27+G28+G29+G30+G31+G32+G33+G34</f>
        <v>722</v>
      </c>
      <c r="H26" s="281">
        <f>H27+H28+H29+H30+H31+H32+H33+H34</f>
        <v>150</v>
      </c>
      <c r="I26" s="281">
        <f>I27+I28+I29+I30+I31+I32+I33+I34</f>
        <v>572</v>
      </c>
      <c r="J26" s="281">
        <f>J27+J28+J29+J30+J31+J32+J33+J34</f>
        <v>232</v>
      </c>
      <c r="K26" s="281">
        <f>K27+K28+K29+K30+K31+K32+K33+K34</f>
        <v>340</v>
      </c>
      <c r="L26" s="323"/>
      <c r="M26" s="316"/>
      <c r="N26" s="86"/>
      <c r="O26" s="333"/>
      <c r="P26" s="340">
        <f>P28+P29+P30+P31+P32+P33+P27</f>
        <v>168</v>
      </c>
      <c r="Q26" s="288">
        <f>Q33+Q32+Q31+Q30+Q29+Q28+Q27</f>
        <v>65</v>
      </c>
      <c r="R26" s="288"/>
      <c r="S26" s="288">
        <f>S33+S32+S31+S30+S29+S28+S27</f>
        <v>103</v>
      </c>
      <c r="T26" s="341"/>
      <c r="U26" s="356">
        <v>164</v>
      </c>
      <c r="V26" s="52">
        <f>V27+V28+V29+V30+V31+V32+V33</f>
        <v>70</v>
      </c>
      <c r="W26" s="52"/>
      <c r="X26" s="52">
        <f>X27+X28+X29+X30+X31+X32+X33</f>
        <v>94</v>
      </c>
      <c r="Y26" s="259"/>
      <c r="Z26" s="223">
        <f>Z27+Z28+Z29+Z30+Z31+Z32+Z33+Z34</f>
        <v>240</v>
      </c>
      <c r="AA26" s="59">
        <f>AA27+AA28+AA29+AA30+AA31+AA32+AA33+AA34</f>
        <v>118</v>
      </c>
      <c r="AB26" s="59">
        <f>AB27+AB28+AB29+AB30+AB31+AB32+AB33+AB34</f>
        <v>122</v>
      </c>
      <c r="AC26" s="59"/>
      <c r="AD26" s="59"/>
      <c r="AE26" s="157"/>
      <c r="AF26" s="14"/>
    </row>
    <row r="27" spans="1:32" ht="18" customHeight="1">
      <c r="A27" s="421" t="s">
        <v>137</v>
      </c>
      <c r="B27" s="422" t="s">
        <v>138</v>
      </c>
      <c r="C27" s="168"/>
      <c r="D27" s="69">
        <v>6</v>
      </c>
      <c r="E27" s="70"/>
      <c r="F27" s="227"/>
      <c r="G27" s="174">
        <v>56</v>
      </c>
      <c r="H27" s="9">
        <v>12</v>
      </c>
      <c r="I27" s="63">
        <v>44</v>
      </c>
      <c r="J27" s="9">
        <v>44</v>
      </c>
      <c r="K27" s="60"/>
      <c r="L27" s="175"/>
      <c r="M27" s="317"/>
      <c r="N27" s="78"/>
      <c r="O27" s="334"/>
      <c r="P27" s="184"/>
      <c r="Q27" s="39"/>
      <c r="R27" s="39"/>
      <c r="S27" s="39"/>
      <c r="T27" s="185"/>
      <c r="U27" s="355">
        <v>44</v>
      </c>
      <c r="V27" s="50">
        <v>20</v>
      </c>
      <c r="W27" s="50"/>
      <c r="X27" s="50">
        <v>24</v>
      </c>
      <c r="Y27" s="249"/>
      <c r="Z27" s="203"/>
      <c r="AA27" s="55"/>
      <c r="AB27" s="55"/>
      <c r="AC27" s="55"/>
      <c r="AD27" s="55"/>
      <c r="AE27" s="137"/>
      <c r="AF27" s="14"/>
    </row>
    <row r="28" spans="1:32" ht="15.75" customHeight="1">
      <c r="A28" s="421" t="s">
        <v>234</v>
      </c>
      <c r="B28" s="422" t="s">
        <v>139</v>
      </c>
      <c r="C28" s="168"/>
      <c r="D28" s="69"/>
      <c r="E28" s="70"/>
      <c r="F28" s="169">
        <v>4</v>
      </c>
      <c r="G28" s="174">
        <v>41</v>
      </c>
      <c r="H28" s="9">
        <v>9</v>
      </c>
      <c r="I28" s="63">
        <v>32</v>
      </c>
      <c r="J28" s="9">
        <v>28</v>
      </c>
      <c r="K28" s="60">
        <v>4</v>
      </c>
      <c r="L28" s="175"/>
      <c r="M28" s="317"/>
      <c r="N28" s="78"/>
      <c r="O28" s="334"/>
      <c r="P28" s="184">
        <v>32</v>
      </c>
      <c r="Q28" s="39"/>
      <c r="R28" s="39"/>
      <c r="S28" s="39">
        <v>32</v>
      </c>
      <c r="T28" s="185"/>
      <c r="U28" s="355"/>
      <c r="V28" s="50"/>
      <c r="W28" s="50"/>
      <c r="X28" s="50"/>
      <c r="Y28" s="249"/>
      <c r="Z28" s="203"/>
      <c r="AA28" s="55"/>
      <c r="AB28" s="55"/>
      <c r="AC28" s="55"/>
      <c r="AD28" s="55"/>
      <c r="AE28" s="137"/>
      <c r="AF28" s="14"/>
    </row>
    <row r="29" spans="1:32" ht="19.5" customHeight="1">
      <c r="A29" s="421" t="s">
        <v>235</v>
      </c>
      <c r="B29" s="422" t="s">
        <v>76</v>
      </c>
      <c r="C29" s="168"/>
      <c r="D29" s="69">
        <v>3.4</v>
      </c>
      <c r="E29" s="71"/>
      <c r="F29" s="170"/>
      <c r="G29" s="174">
        <v>71</v>
      </c>
      <c r="H29" s="9">
        <v>15</v>
      </c>
      <c r="I29" s="63">
        <v>56</v>
      </c>
      <c r="J29" s="9">
        <v>46</v>
      </c>
      <c r="K29" s="60">
        <v>10</v>
      </c>
      <c r="L29" s="175"/>
      <c r="M29" s="317"/>
      <c r="N29" s="78"/>
      <c r="O29" s="334"/>
      <c r="P29" s="184">
        <v>56</v>
      </c>
      <c r="Q29" s="39">
        <v>25</v>
      </c>
      <c r="R29" s="39"/>
      <c r="S29" s="39">
        <v>31</v>
      </c>
      <c r="T29" s="185"/>
      <c r="U29" s="355"/>
      <c r="V29" s="50"/>
      <c r="W29" s="50"/>
      <c r="X29" s="50"/>
      <c r="Y29" s="249"/>
      <c r="Z29" s="203"/>
      <c r="AA29" s="55"/>
      <c r="AB29" s="55"/>
      <c r="AC29" s="55"/>
      <c r="AD29" s="55"/>
      <c r="AE29" s="137"/>
      <c r="AF29" s="14"/>
    </row>
    <row r="30" spans="1:32" ht="12.75">
      <c r="A30" s="421" t="s">
        <v>236</v>
      </c>
      <c r="B30" s="422" t="s">
        <v>75</v>
      </c>
      <c r="C30" s="168"/>
      <c r="D30" s="69" t="s">
        <v>260</v>
      </c>
      <c r="E30" s="70"/>
      <c r="F30" s="171"/>
      <c r="G30" s="174">
        <v>199</v>
      </c>
      <c r="H30" s="9">
        <v>41</v>
      </c>
      <c r="I30" s="63">
        <v>158</v>
      </c>
      <c r="J30" s="9"/>
      <c r="K30" s="60">
        <v>158</v>
      </c>
      <c r="L30" s="175"/>
      <c r="M30" s="317"/>
      <c r="N30" s="78"/>
      <c r="O30" s="334"/>
      <c r="P30" s="163">
        <v>40</v>
      </c>
      <c r="Q30" s="40">
        <v>20</v>
      </c>
      <c r="R30" s="40"/>
      <c r="S30" s="40">
        <v>20</v>
      </c>
      <c r="T30" s="185"/>
      <c r="U30" s="363">
        <v>60</v>
      </c>
      <c r="V30" s="75">
        <v>25</v>
      </c>
      <c r="W30" s="75"/>
      <c r="X30" s="75">
        <v>35</v>
      </c>
      <c r="Y30" s="417"/>
      <c r="Z30" s="256">
        <v>58</v>
      </c>
      <c r="AA30" s="56">
        <v>34</v>
      </c>
      <c r="AB30" s="56">
        <v>24</v>
      </c>
      <c r="AC30" s="55"/>
      <c r="AD30" s="55"/>
      <c r="AE30" s="137"/>
      <c r="AF30" s="14"/>
    </row>
    <row r="31" spans="1:32" ht="12.75">
      <c r="A31" s="421" t="s">
        <v>237</v>
      </c>
      <c r="B31" s="422" t="s">
        <v>201</v>
      </c>
      <c r="C31" s="168">
        <v>8</v>
      </c>
      <c r="D31" s="69">
        <v>4.6</v>
      </c>
      <c r="E31" s="69"/>
      <c r="F31" s="169"/>
      <c r="G31" s="174">
        <v>199</v>
      </c>
      <c r="H31" s="9">
        <v>41</v>
      </c>
      <c r="I31" s="63">
        <v>158</v>
      </c>
      <c r="J31" s="9">
        <v>8</v>
      </c>
      <c r="K31" s="60">
        <v>150</v>
      </c>
      <c r="L31" s="175"/>
      <c r="M31" s="317"/>
      <c r="N31" s="83"/>
      <c r="O31" s="331"/>
      <c r="P31" s="163">
        <v>40</v>
      </c>
      <c r="Q31" s="40">
        <v>20</v>
      </c>
      <c r="R31" s="40"/>
      <c r="S31" s="40">
        <v>20</v>
      </c>
      <c r="T31" s="185"/>
      <c r="U31" s="363">
        <v>60</v>
      </c>
      <c r="V31" s="75">
        <v>25</v>
      </c>
      <c r="W31" s="75"/>
      <c r="X31" s="75">
        <v>35</v>
      </c>
      <c r="Y31" s="417"/>
      <c r="Z31" s="256">
        <v>58</v>
      </c>
      <c r="AA31" s="56">
        <v>34</v>
      </c>
      <c r="AB31" s="56">
        <v>24</v>
      </c>
      <c r="AC31" s="55"/>
      <c r="AD31" s="55"/>
      <c r="AE31" s="137"/>
      <c r="AF31" s="14"/>
    </row>
    <row r="32" spans="1:32" ht="15" customHeight="1">
      <c r="A32" s="421" t="s">
        <v>238</v>
      </c>
      <c r="B32" s="422" t="s">
        <v>142</v>
      </c>
      <c r="C32" s="168"/>
      <c r="D32" s="69"/>
      <c r="E32" s="72"/>
      <c r="F32" s="169">
        <v>2</v>
      </c>
      <c r="G32" s="174">
        <v>40</v>
      </c>
      <c r="H32" s="9">
        <v>8</v>
      </c>
      <c r="I32" s="63">
        <v>32</v>
      </c>
      <c r="J32" s="9">
        <v>27</v>
      </c>
      <c r="K32" s="60">
        <v>5</v>
      </c>
      <c r="L32" s="175"/>
      <c r="M32" s="317"/>
      <c r="N32" s="78"/>
      <c r="O32" s="334"/>
      <c r="P32" s="184"/>
      <c r="Q32" s="39"/>
      <c r="R32" s="39"/>
      <c r="S32" s="39"/>
      <c r="T32" s="185"/>
      <c r="U32" s="355"/>
      <c r="V32" s="50"/>
      <c r="W32" s="50"/>
      <c r="X32" s="50"/>
      <c r="Y32" s="249"/>
      <c r="Z32" s="203">
        <v>32</v>
      </c>
      <c r="AA32" s="55">
        <v>32</v>
      </c>
      <c r="AB32" s="55"/>
      <c r="AC32" s="55"/>
      <c r="AD32" s="55"/>
      <c r="AE32" s="137"/>
      <c r="AF32" s="14"/>
    </row>
    <row r="33" spans="1:32" ht="16.5" customHeight="1">
      <c r="A33" s="421" t="s">
        <v>239</v>
      </c>
      <c r="B33" s="422" t="s">
        <v>141</v>
      </c>
      <c r="C33" s="168"/>
      <c r="D33" s="69">
        <v>8</v>
      </c>
      <c r="E33" s="69"/>
      <c r="F33" s="169"/>
      <c r="G33" s="174">
        <v>40</v>
      </c>
      <c r="H33" s="9">
        <v>8</v>
      </c>
      <c r="I33" s="63">
        <v>32</v>
      </c>
      <c r="J33" s="9">
        <v>27</v>
      </c>
      <c r="K33" s="60">
        <v>5</v>
      </c>
      <c r="L33" s="175"/>
      <c r="M33" s="317"/>
      <c r="N33" s="78"/>
      <c r="O33" s="334"/>
      <c r="P33" s="184"/>
      <c r="Q33" s="39"/>
      <c r="R33" s="39"/>
      <c r="S33" s="39"/>
      <c r="T33" s="185"/>
      <c r="U33" s="355"/>
      <c r="V33" s="50"/>
      <c r="W33" s="50"/>
      <c r="X33" s="50"/>
      <c r="Y33" s="249"/>
      <c r="Z33" s="203">
        <v>32</v>
      </c>
      <c r="AA33" s="55"/>
      <c r="AB33" s="55">
        <v>32</v>
      </c>
      <c r="AC33" s="55"/>
      <c r="AD33" s="55"/>
      <c r="AE33" s="137"/>
      <c r="AF33" s="14"/>
    </row>
    <row r="34" spans="1:32" ht="41.25" customHeight="1">
      <c r="A34" s="418" t="s">
        <v>144</v>
      </c>
      <c r="B34" s="420" t="s">
        <v>143</v>
      </c>
      <c r="C34" s="168"/>
      <c r="D34" s="69"/>
      <c r="E34" s="69"/>
      <c r="F34" s="169"/>
      <c r="G34" s="214">
        <f>G35+G36+G37+G38</f>
        <v>76</v>
      </c>
      <c r="H34" s="8">
        <f>H35+H36+H37+H38</f>
        <v>16</v>
      </c>
      <c r="I34" s="64">
        <f>I35+I36+I37+I38</f>
        <v>60</v>
      </c>
      <c r="J34" s="8">
        <f>J35+J36+J37+J38</f>
        <v>52</v>
      </c>
      <c r="K34" s="61">
        <f>K35+K36+K37+K38</f>
        <v>8</v>
      </c>
      <c r="L34" s="215">
        <v>0</v>
      </c>
      <c r="M34" s="316"/>
      <c r="N34" s="86"/>
      <c r="O34" s="333"/>
      <c r="P34" s="340"/>
      <c r="Q34" s="288"/>
      <c r="R34" s="288"/>
      <c r="S34" s="288"/>
      <c r="T34" s="341"/>
      <c r="U34" s="356"/>
      <c r="V34" s="52"/>
      <c r="W34" s="52"/>
      <c r="X34" s="52"/>
      <c r="Y34" s="259"/>
      <c r="Z34" s="223">
        <f>Z35+Z36+Z37+Z38</f>
        <v>60</v>
      </c>
      <c r="AA34" s="59">
        <f>AA35+AA36+AA38+AA37</f>
        <v>18</v>
      </c>
      <c r="AB34" s="59">
        <f>AB35+AB36+AB37+AB38</f>
        <v>42</v>
      </c>
      <c r="AC34" s="59"/>
      <c r="AD34" s="59"/>
      <c r="AE34" s="157"/>
      <c r="AF34" s="14"/>
    </row>
    <row r="35" spans="1:32" ht="15.75" customHeight="1">
      <c r="A35" s="421" t="s">
        <v>145</v>
      </c>
      <c r="B35" s="422" t="s">
        <v>217</v>
      </c>
      <c r="C35" s="168"/>
      <c r="D35" s="69"/>
      <c r="E35" s="69"/>
      <c r="F35" s="169"/>
      <c r="G35" s="174"/>
      <c r="H35" s="9"/>
      <c r="I35" s="63"/>
      <c r="J35" s="9"/>
      <c r="K35" s="60"/>
      <c r="L35" s="175"/>
      <c r="M35" s="317"/>
      <c r="N35" s="78"/>
      <c r="O35" s="334"/>
      <c r="P35" s="184"/>
      <c r="Q35" s="39"/>
      <c r="R35" s="39"/>
      <c r="S35" s="39"/>
      <c r="T35" s="185"/>
      <c r="U35" s="355"/>
      <c r="V35" s="50"/>
      <c r="W35" s="50"/>
      <c r="X35" s="50"/>
      <c r="Y35" s="249"/>
      <c r="Z35" s="203"/>
      <c r="AA35" s="55"/>
      <c r="AB35" s="55"/>
      <c r="AC35" s="55"/>
      <c r="AD35" s="55"/>
      <c r="AE35" s="137"/>
      <c r="AF35" s="14"/>
    </row>
    <row r="36" spans="1:32" ht="12.75">
      <c r="A36" s="421"/>
      <c r="B36" s="422" t="s">
        <v>146</v>
      </c>
      <c r="C36" s="168"/>
      <c r="D36" s="69"/>
      <c r="E36" s="69"/>
      <c r="F36" s="169"/>
      <c r="G36" s="174"/>
      <c r="H36" s="9"/>
      <c r="I36" s="63"/>
      <c r="J36" s="9"/>
      <c r="K36" s="60"/>
      <c r="L36" s="175"/>
      <c r="M36" s="317"/>
      <c r="N36" s="78"/>
      <c r="O36" s="334"/>
      <c r="P36" s="184"/>
      <c r="Q36" s="39"/>
      <c r="R36" s="39"/>
      <c r="S36" s="39"/>
      <c r="T36" s="185"/>
      <c r="U36" s="355"/>
      <c r="V36" s="50"/>
      <c r="W36" s="50"/>
      <c r="X36" s="50"/>
      <c r="Y36" s="249"/>
      <c r="Z36" s="203"/>
      <c r="AA36" s="55"/>
      <c r="AB36" s="55"/>
      <c r="AC36" s="55"/>
      <c r="AD36" s="55"/>
      <c r="AE36" s="137"/>
      <c r="AF36" s="14"/>
    </row>
    <row r="37" spans="1:32" ht="12.75">
      <c r="A37" s="421" t="s">
        <v>173</v>
      </c>
      <c r="B37" s="422" t="s">
        <v>265</v>
      </c>
      <c r="C37" s="168"/>
      <c r="D37" s="69"/>
      <c r="E37" s="69"/>
      <c r="F37" s="169">
        <v>8</v>
      </c>
      <c r="G37" s="174">
        <v>76</v>
      </c>
      <c r="H37" s="112">
        <v>16</v>
      </c>
      <c r="I37" s="113">
        <v>60</v>
      </c>
      <c r="J37" s="102">
        <v>52</v>
      </c>
      <c r="K37" s="289">
        <v>8</v>
      </c>
      <c r="L37" s="175"/>
      <c r="M37" s="317"/>
      <c r="N37" s="78"/>
      <c r="O37" s="334"/>
      <c r="P37" s="184"/>
      <c r="Q37" s="39"/>
      <c r="R37" s="39"/>
      <c r="S37" s="39"/>
      <c r="T37" s="185"/>
      <c r="U37" s="355"/>
      <c r="V37" s="50"/>
      <c r="W37" s="50"/>
      <c r="X37" s="50"/>
      <c r="Y37" s="249"/>
      <c r="Z37" s="203">
        <v>60</v>
      </c>
      <c r="AA37" s="55">
        <v>18</v>
      </c>
      <c r="AB37" s="55">
        <v>42</v>
      </c>
      <c r="AC37" s="55"/>
      <c r="AD37" s="55"/>
      <c r="AE37" s="137"/>
      <c r="AF37" s="14"/>
    </row>
    <row r="38" spans="1:32" ht="22.5">
      <c r="A38" s="421"/>
      <c r="B38" s="422" t="s">
        <v>147</v>
      </c>
      <c r="C38" s="168"/>
      <c r="D38" s="69"/>
      <c r="E38" s="69"/>
      <c r="F38" s="169"/>
      <c r="G38" s="174"/>
      <c r="H38" s="9"/>
      <c r="I38" s="63"/>
      <c r="J38" s="9"/>
      <c r="K38" s="60"/>
      <c r="L38" s="175"/>
      <c r="M38" s="317"/>
      <c r="N38" s="78"/>
      <c r="O38" s="334"/>
      <c r="P38" s="184"/>
      <c r="Q38" s="39"/>
      <c r="R38" s="39"/>
      <c r="S38" s="39"/>
      <c r="T38" s="185"/>
      <c r="U38" s="355"/>
      <c r="V38" s="50"/>
      <c r="W38" s="50"/>
      <c r="X38" s="50"/>
      <c r="Y38" s="249"/>
      <c r="Z38" s="203"/>
      <c r="AA38" s="55"/>
      <c r="AB38" s="55"/>
      <c r="AC38" s="55"/>
      <c r="AD38" s="55"/>
      <c r="AE38" s="137"/>
      <c r="AF38" s="14"/>
    </row>
    <row r="39" spans="1:32" ht="29.25" customHeight="1">
      <c r="A39" s="418" t="s">
        <v>77</v>
      </c>
      <c r="B39" s="420" t="s">
        <v>218</v>
      </c>
      <c r="C39" s="228"/>
      <c r="D39" s="73"/>
      <c r="E39" s="103"/>
      <c r="F39" s="229"/>
      <c r="G39" s="324">
        <f>G40+G41+G42+G43+G44</f>
        <v>360</v>
      </c>
      <c r="H39" s="290">
        <f>H40+H41+H42+H43+H44</f>
        <v>110</v>
      </c>
      <c r="I39" s="290">
        <f>I40+I41+I42+I43+I44</f>
        <v>250</v>
      </c>
      <c r="J39" s="290">
        <f>J40+J41+J42+J43+J44</f>
        <v>140</v>
      </c>
      <c r="K39" s="290">
        <f>K40+K41+K42+K43+K44</f>
        <v>110</v>
      </c>
      <c r="L39" s="325">
        <v>0</v>
      </c>
      <c r="M39" s="315"/>
      <c r="N39" s="97"/>
      <c r="O39" s="332"/>
      <c r="P39" s="339">
        <f>P40+P41+P42+P43+P44</f>
        <v>250</v>
      </c>
      <c r="Q39" s="288">
        <f>Q40+Q41+Q42+Q43+Q44</f>
        <v>100</v>
      </c>
      <c r="R39" s="288"/>
      <c r="S39" s="288">
        <f>S40+S41+S42+S43+S44</f>
        <v>150</v>
      </c>
      <c r="T39" s="164"/>
      <c r="U39" s="357"/>
      <c r="V39" s="92"/>
      <c r="W39" s="92"/>
      <c r="X39" s="92"/>
      <c r="Y39" s="253"/>
      <c r="Z39" s="255"/>
      <c r="AA39" s="93"/>
      <c r="AB39" s="93"/>
      <c r="AC39" s="55"/>
      <c r="AD39" s="55"/>
      <c r="AE39" s="137"/>
      <c r="AF39" s="14"/>
    </row>
    <row r="40" spans="1:32" ht="16.5" customHeight="1">
      <c r="A40" s="421" t="s">
        <v>148</v>
      </c>
      <c r="B40" s="422" t="s">
        <v>86</v>
      </c>
      <c r="C40" s="168">
        <v>3</v>
      </c>
      <c r="D40" s="69"/>
      <c r="E40" s="70"/>
      <c r="F40" s="169"/>
      <c r="G40" s="174">
        <v>58</v>
      </c>
      <c r="H40" s="9">
        <v>18</v>
      </c>
      <c r="I40" s="63">
        <v>40</v>
      </c>
      <c r="J40" s="9">
        <v>20</v>
      </c>
      <c r="K40" s="60">
        <v>20</v>
      </c>
      <c r="L40" s="175"/>
      <c r="M40" s="317"/>
      <c r="N40" s="78"/>
      <c r="O40" s="334"/>
      <c r="P40" s="184">
        <v>40</v>
      </c>
      <c r="Q40" s="39">
        <v>40</v>
      </c>
      <c r="R40" s="39"/>
      <c r="S40" s="39"/>
      <c r="T40" s="185"/>
      <c r="U40" s="355"/>
      <c r="V40" s="50"/>
      <c r="W40" s="50"/>
      <c r="X40" s="50"/>
      <c r="Y40" s="249"/>
      <c r="Z40" s="203"/>
      <c r="AA40" s="55"/>
      <c r="AB40" s="55"/>
      <c r="AC40" s="55"/>
      <c r="AD40" s="55"/>
      <c r="AE40" s="137"/>
      <c r="AF40" s="14"/>
    </row>
    <row r="41" spans="1:32" ht="18.75" customHeight="1">
      <c r="A41" s="421" t="s">
        <v>174</v>
      </c>
      <c r="B41" s="422" t="s">
        <v>219</v>
      </c>
      <c r="C41" s="168"/>
      <c r="D41" s="69"/>
      <c r="E41" s="70"/>
      <c r="F41" s="169">
        <v>4</v>
      </c>
      <c r="G41" s="174">
        <v>86</v>
      </c>
      <c r="H41" s="9">
        <v>26</v>
      </c>
      <c r="I41" s="63">
        <v>60</v>
      </c>
      <c r="J41" s="9">
        <v>30</v>
      </c>
      <c r="K41" s="60">
        <v>30</v>
      </c>
      <c r="L41" s="175"/>
      <c r="M41" s="317"/>
      <c r="N41" s="78"/>
      <c r="O41" s="334"/>
      <c r="P41" s="184">
        <v>60</v>
      </c>
      <c r="Q41" s="39">
        <v>20</v>
      </c>
      <c r="R41" s="39"/>
      <c r="S41" s="39">
        <v>40</v>
      </c>
      <c r="T41" s="185"/>
      <c r="U41" s="358"/>
      <c r="V41" s="98"/>
      <c r="W41" s="98"/>
      <c r="X41" s="50"/>
      <c r="Y41" s="249"/>
      <c r="Z41" s="203"/>
      <c r="AA41" s="55"/>
      <c r="AB41" s="55"/>
      <c r="AC41" s="55"/>
      <c r="AD41" s="55"/>
      <c r="AE41" s="137"/>
      <c r="AF41" s="14"/>
    </row>
    <row r="42" spans="1:32" ht="22.5" customHeight="1">
      <c r="A42" s="421" t="s">
        <v>220</v>
      </c>
      <c r="B42" s="422" t="s">
        <v>149</v>
      </c>
      <c r="C42" s="168"/>
      <c r="D42" s="69">
        <v>4</v>
      </c>
      <c r="E42" s="69"/>
      <c r="F42" s="169"/>
      <c r="G42" s="174">
        <v>46</v>
      </c>
      <c r="H42" s="9">
        <v>14</v>
      </c>
      <c r="I42" s="63">
        <v>32</v>
      </c>
      <c r="J42" s="9">
        <v>32</v>
      </c>
      <c r="K42" s="60"/>
      <c r="L42" s="175"/>
      <c r="M42" s="318"/>
      <c r="N42" s="99"/>
      <c r="O42" s="335"/>
      <c r="P42" s="195">
        <v>32</v>
      </c>
      <c r="Q42" s="100"/>
      <c r="R42" s="100"/>
      <c r="S42" s="100">
        <v>32</v>
      </c>
      <c r="T42" s="196"/>
      <c r="U42" s="355"/>
      <c r="V42" s="50"/>
      <c r="W42" s="50"/>
      <c r="X42" s="98"/>
      <c r="Y42" s="257"/>
      <c r="Z42" s="204"/>
      <c r="AA42" s="101"/>
      <c r="AB42" s="101"/>
      <c r="AC42" s="101"/>
      <c r="AD42" s="101"/>
      <c r="AE42" s="150"/>
      <c r="AF42" s="14"/>
    </row>
    <row r="43" spans="1:32" ht="16.5" customHeight="1" thickBot="1">
      <c r="A43" s="423" t="s">
        <v>240</v>
      </c>
      <c r="B43" s="422" t="s">
        <v>241</v>
      </c>
      <c r="C43" s="168"/>
      <c r="D43" s="69">
        <v>4</v>
      </c>
      <c r="E43" s="69"/>
      <c r="F43" s="169"/>
      <c r="G43" s="174">
        <v>86</v>
      </c>
      <c r="H43" s="9">
        <v>26</v>
      </c>
      <c r="I43" s="63">
        <v>60</v>
      </c>
      <c r="J43" s="9">
        <v>24</v>
      </c>
      <c r="K43" s="60">
        <v>36</v>
      </c>
      <c r="L43" s="175"/>
      <c r="M43" s="318"/>
      <c r="N43" s="99"/>
      <c r="O43" s="335"/>
      <c r="P43" s="195">
        <v>60</v>
      </c>
      <c r="Q43" s="100">
        <v>20</v>
      </c>
      <c r="R43" s="100"/>
      <c r="S43" s="100">
        <v>40</v>
      </c>
      <c r="T43" s="196"/>
      <c r="U43" s="355"/>
      <c r="V43" s="50"/>
      <c r="W43" s="50"/>
      <c r="X43" s="98"/>
      <c r="Y43" s="257"/>
      <c r="Z43" s="204"/>
      <c r="AA43" s="101"/>
      <c r="AB43" s="101"/>
      <c r="AC43" s="101"/>
      <c r="AD43" s="101"/>
      <c r="AE43" s="150"/>
      <c r="AF43" s="14"/>
    </row>
    <row r="44" spans="1:32" ht="16.5" customHeight="1" thickBot="1">
      <c r="A44" s="424" t="s">
        <v>242</v>
      </c>
      <c r="B44" s="425" t="s">
        <v>243</v>
      </c>
      <c r="C44" s="172"/>
      <c r="D44" s="143">
        <v>4</v>
      </c>
      <c r="E44" s="143"/>
      <c r="F44" s="173"/>
      <c r="G44" s="176">
        <v>84</v>
      </c>
      <c r="H44" s="33">
        <v>26</v>
      </c>
      <c r="I44" s="144">
        <v>58</v>
      </c>
      <c r="J44" s="33">
        <v>34</v>
      </c>
      <c r="K44" s="145">
        <v>24</v>
      </c>
      <c r="L44" s="177"/>
      <c r="M44" s="414"/>
      <c r="N44" s="194"/>
      <c r="O44" s="416"/>
      <c r="P44" s="197">
        <v>58</v>
      </c>
      <c r="Q44" s="198">
        <v>20</v>
      </c>
      <c r="R44" s="198"/>
      <c r="S44" s="198">
        <v>38</v>
      </c>
      <c r="T44" s="199"/>
      <c r="U44" s="359"/>
      <c r="V44" s="148"/>
      <c r="W44" s="148"/>
      <c r="X44" s="201"/>
      <c r="Y44" s="258"/>
      <c r="Z44" s="205"/>
      <c r="AA44" s="151"/>
      <c r="AB44" s="151"/>
      <c r="AC44" s="151"/>
      <c r="AD44" s="151"/>
      <c r="AE44" s="206"/>
      <c r="AF44" s="14"/>
    </row>
    <row r="45" spans="1:32" ht="21" customHeight="1">
      <c r="A45" s="426">
        <v>1</v>
      </c>
      <c r="B45" s="427">
        <v>2</v>
      </c>
      <c r="C45" s="380">
        <v>3</v>
      </c>
      <c r="D45" s="381">
        <v>4</v>
      </c>
      <c r="E45" s="381">
        <v>5</v>
      </c>
      <c r="F45" s="382">
        <v>6</v>
      </c>
      <c r="G45" s="383">
        <v>7</v>
      </c>
      <c r="H45" s="384">
        <v>8</v>
      </c>
      <c r="I45" s="385">
        <v>9</v>
      </c>
      <c r="J45" s="384">
        <v>10</v>
      </c>
      <c r="K45" s="386">
        <v>11</v>
      </c>
      <c r="L45" s="387">
        <v>12</v>
      </c>
      <c r="M45" s="388">
        <v>13</v>
      </c>
      <c r="N45" s="389">
        <v>14</v>
      </c>
      <c r="O45" s="390">
        <v>15</v>
      </c>
      <c r="P45" s="391">
        <v>16</v>
      </c>
      <c r="Q45" s="392">
        <v>17</v>
      </c>
      <c r="R45" s="392"/>
      <c r="S45" s="392">
        <v>19</v>
      </c>
      <c r="T45" s="162">
        <v>20</v>
      </c>
      <c r="U45" s="165">
        <v>21</v>
      </c>
      <c r="V45" s="132">
        <v>22</v>
      </c>
      <c r="W45" s="132">
        <v>23</v>
      </c>
      <c r="X45" s="132">
        <v>24</v>
      </c>
      <c r="Y45" s="375">
        <v>25</v>
      </c>
      <c r="Z45" s="393">
        <v>26</v>
      </c>
      <c r="AA45" s="377">
        <v>27</v>
      </c>
      <c r="AB45" s="376">
        <v>29</v>
      </c>
      <c r="AC45" s="377">
        <v>30</v>
      </c>
      <c r="AD45" s="377">
        <v>31</v>
      </c>
      <c r="AE45" s="377">
        <v>32</v>
      </c>
      <c r="AF45" s="14"/>
    </row>
    <row r="46" spans="1:32" ht="24">
      <c r="A46" s="418" t="s">
        <v>78</v>
      </c>
      <c r="B46" s="419" t="s">
        <v>227</v>
      </c>
      <c r="C46" s="168"/>
      <c r="D46" s="69"/>
      <c r="E46" s="70"/>
      <c r="F46" s="227"/>
      <c r="G46" s="326">
        <f aca="true" t="shared" si="2" ref="G46:L46">SUM(G47:G59)</f>
        <v>1156</v>
      </c>
      <c r="H46" s="291">
        <f t="shared" si="2"/>
        <v>254</v>
      </c>
      <c r="I46" s="291">
        <f t="shared" si="2"/>
        <v>902</v>
      </c>
      <c r="J46" s="291">
        <f t="shared" si="2"/>
        <v>558</v>
      </c>
      <c r="K46" s="291">
        <f t="shared" si="2"/>
        <v>328</v>
      </c>
      <c r="L46" s="327">
        <f t="shared" si="2"/>
        <v>16</v>
      </c>
      <c r="M46" s="330"/>
      <c r="N46" s="85"/>
      <c r="O46" s="237"/>
      <c r="P46" s="342">
        <f>SUM(P47:P59)</f>
        <v>262</v>
      </c>
      <c r="Q46" s="292">
        <f>SUM(Q47:Q59)</f>
        <v>105</v>
      </c>
      <c r="R46" s="292"/>
      <c r="S46" s="292">
        <f>SUM(S47:S59)</f>
        <v>157</v>
      </c>
      <c r="T46" s="343"/>
      <c r="U46" s="242">
        <f>SUM(U47:U59)</f>
        <v>394</v>
      </c>
      <c r="V46" s="51">
        <f>SUM(V47:V59)</f>
        <v>170</v>
      </c>
      <c r="W46" s="51"/>
      <c r="X46" s="51">
        <f>SUM(X47:X59)</f>
        <v>224</v>
      </c>
      <c r="Y46" s="350"/>
      <c r="Z46" s="346">
        <f>SUM(Z47:Z59)</f>
        <v>246</v>
      </c>
      <c r="AA46" s="58">
        <f>SUM(AA47:AA59)</f>
        <v>152</v>
      </c>
      <c r="AB46" s="58">
        <f>SUM(AB47:AB59)</f>
        <v>94</v>
      </c>
      <c r="AC46" s="58"/>
      <c r="AD46" s="58"/>
      <c r="AE46" s="58"/>
      <c r="AF46" s="14"/>
    </row>
    <row r="47" spans="1:32" ht="22.5">
      <c r="A47" s="421" t="s">
        <v>150</v>
      </c>
      <c r="B47" s="422" t="s">
        <v>244</v>
      </c>
      <c r="C47" s="168"/>
      <c r="D47" s="69">
        <v>4</v>
      </c>
      <c r="E47" s="69"/>
      <c r="F47" s="169"/>
      <c r="G47" s="174">
        <v>54</v>
      </c>
      <c r="H47" s="9">
        <v>12</v>
      </c>
      <c r="I47" s="63">
        <v>42</v>
      </c>
      <c r="J47" s="9">
        <v>26</v>
      </c>
      <c r="K47" s="60">
        <v>16</v>
      </c>
      <c r="L47" s="175"/>
      <c r="M47" s="180"/>
      <c r="N47" s="78"/>
      <c r="O47" s="181"/>
      <c r="P47" s="184">
        <v>42</v>
      </c>
      <c r="Q47" s="39">
        <v>15</v>
      </c>
      <c r="R47" s="39"/>
      <c r="S47" s="39">
        <v>27</v>
      </c>
      <c r="T47" s="185"/>
      <c r="U47" s="188"/>
      <c r="V47" s="50"/>
      <c r="W47" s="50"/>
      <c r="X47" s="50"/>
      <c r="Y47" s="189"/>
      <c r="Z47" s="345"/>
      <c r="AA47" s="55"/>
      <c r="AB47" s="55"/>
      <c r="AC47" s="55"/>
      <c r="AD47" s="55"/>
      <c r="AE47" s="55"/>
      <c r="AF47" s="14"/>
    </row>
    <row r="48" spans="1:32" ht="23.25" thickBot="1">
      <c r="A48" s="421" t="s">
        <v>151</v>
      </c>
      <c r="B48" s="422" t="s">
        <v>245</v>
      </c>
      <c r="C48" s="168">
        <v>4</v>
      </c>
      <c r="D48" s="69">
        <v>3</v>
      </c>
      <c r="E48" s="69"/>
      <c r="F48" s="169"/>
      <c r="G48" s="207">
        <v>128</v>
      </c>
      <c r="H48" s="25">
        <v>28</v>
      </c>
      <c r="I48" s="63">
        <v>100</v>
      </c>
      <c r="J48" s="9">
        <v>78</v>
      </c>
      <c r="K48" s="60">
        <v>22</v>
      </c>
      <c r="L48" s="175"/>
      <c r="M48" s="180"/>
      <c r="N48" s="78"/>
      <c r="O48" s="181"/>
      <c r="P48" s="184">
        <v>100</v>
      </c>
      <c r="Q48" s="39">
        <v>40</v>
      </c>
      <c r="R48" s="39"/>
      <c r="S48" s="39">
        <v>60</v>
      </c>
      <c r="T48" s="185"/>
      <c r="U48" s="188"/>
      <c r="V48" s="50"/>
      <c r="W48" s="50"/>
      <c r="X48" s="50"/>
      <c r="Y48" s="189"/>
      <c r="Z48" s="395"/>
      <c r="AA48" s="57"/>
      <c r="AB48" s="57"/>
      <c r="AC48" s="57"/>
      <c r="AD48" s="57"/>
      <c r="AE48" s="57"/>
      <c r="AF48" s="14"/>
    </row>
    <row r="49" spans="1:32" ht="22.5">
      <c r="A49" s="421" t="s">
        <v>152</v>
      </c>
      <c r="B49" s="422" t="s">
        <v>261</v>
      </c>
      <c r="C49" s="168">
        <v>4</v>
      </c>
      <c r="D49" s="69">
        <v>3</v>
      </c>
      <c r="E49" s="69"/>
      <c r="F49" s="169"/>
      <c r="G49" s="207">
        <v>154</v>
      </c>
      <c r="H49" s="25">
        <v>34</v>
      </c>
      <c r="I49" s="63">
        <v>120</v>
      </c>
      <c r="J49" s="9">
        <v>74</v>
      </c>
      <c r="K49" s="60">
        <v>46</v>
      </c>
      <c r="L49" s="175"/>
      <c r="M49" s="180"/>
      <c r="N49" s="78"/>
      <c r="O49" s="181"/>
      <c r="P49" s="184">
        <v>120</v>
      </c>
      <c r="Q49" s="39">
        <v>50</v>
      </c>
      <c r="R49" s="39"/>
      <c r="S49" s="39">
        <v>70</v>
      </c>
      <c r="T49" s="185"/>
      <c r="U49" s="188"/>
      <c r="V49" s="50"/>
      <c r="W49" s="50"/>
      <c r="X49" s="50"/>
      <c r="Y49" s="189"/>
      <c r="Z49" s="202"/>
      <c r="AA49" s="134"/>
      <c r="AB49" s="134"/>
      <c r="AC49" s="134"/>
      <c r="AD49" s="134"/>
      <c r="AE49" s="135"/>
      <c r="AF49" s="14"/>
    </row>
    <row r="50" spans="1:32" ht="17.25" customHeight="1">
      <c r="A50" s="421" t="s">
        <v>153</v>
      </c>
      <c r="B50" s="422" t="s">
        <v>246</v>
      </c>
      <c r="C50" s="168">
        <v>8</v>
      </c>
      <c r="D50" s="69"/>
      <c r="E50" s="69"/>
      <c r="F50" s="169"/>
      <c r="G50" s="207">
        <v>74</v>
      </c>
      <c r="H50" s="25">
        <v>16</v>
      </c>
      <c r="I50" s="63">
        <v>58</v>
      </c>
      <c r="J50" s="9">
        <v>46</v>
      </c>
      <c r="K50" s="60">
        <v>12</v>
      </c>
      <c r="L50" s="175"/>
      <c r="M50" s="180"/>
      <c r="N50" s="78"/>
      <c r="O50" s="181"/>
      <c r="P50" s="184"/>
      <c r="Q50" s="39"/>
      <c r="R50" s="39"/>
      <c r="S50" s="39"/>
      <c r="T50" s="185"/>
      <c r="U50" s="188"/>
      <c r="V50" s="50"/>
      <c r="W50" s="50"/>
      <c r="X50" s="50"/>
      <c r="Y50" s="189"/>
      <c r="Z50" s="203">
        <v>58</v>
      </c>
      <c r="AA50" s="55">
        <v>36</v>
      </c>
      <c r="AB50" s="55">
        <v>22</v>
      </c>
      <c r="AC50" s="55"/>
      <c r="AD50" s="55"/>
      <c r="AE50" s="137"/>
      <c r="AF50" s="14"/>
    </row>
    <row r="51" spans="1:32" ht="21.75" customHeight="1">
      <c r="A51" s="421" t="s">
        <v>154</v>
      </c>
      <c r="B51" s="422" t="s">
        <v>247</v>
      </c>
      <c r="C51" s="168"/>
      <c r="D51" s="69">
        <v>6</v>
      </c>
      <c r="E51" s="69"/>
      <c r="F51" s="169"/>
      <c r="G51" s="207">
        <v>62</v>
      </c>
      <c r="H51" s="25">
        <v>14</v>
      </c>
      <c r="I51" s="63">
        <v>48</v>
      </c>
      <c r="J51" s="9">
        <v>28</v>
      </c>
      <c r="K51" s="60">
        <v>20</v>
      </c>
      <c r="L51" s="175"/>
      <c r="M51" s="180"/>
      <c r="N51" s="78"/>
      <c r="O51" s="181"/>
      <c r="P51" s="184"/>
      <c r="Q51" s="39"/>
      <c r="R51" s="39"/>
      <c r="S51" s="39"/>
      <c r="T51" s="185"/>
      <c r="U51" s="188">
        <v>48</v>
      </c>
      <c r="V51" s="50"/>
      <c r="W51" s="98"/>
      <c r="X51" s="50">
        <v>48</v>
      </c>
      <c r="Y51" s="189"/>
      <c r="Z51" s="203"/>
      <c r="AA51" s="55"/>
      <c r="AB51" s="55"/>
      <c r="AC51" s="55"/>
      <c r="AD51" s="55"/>
      <c r="AE51" s="137"/>
      <c r="AF51" s="14"/>
    </row>
    <row r="52" spans="1:32" ht="21" customHeight="1">
      <c r="A52" s="421" t="s">
        <v>155</v>
      </c>
      <c r="B52" s="422" t="s">
        <v>248</v>
      </c>
      <c r="C52" s="168"/>
      <c r="D52" s="69">
        <v>6</v>
      </c>
      <c r="E52" s="69"/>
      <c r="F52" s="169"/>
      <c r="G52" s="207">
        <v>72</v>
      </c>
      <c r="H52" s="25">
        <v>16</v>
      </c>
      <c r="I52" s="63">
        <v>56</v>
      </c>
      <c r="J52" s="9">
        <v>36</v>
      </c>
      <c r="K52" s="60">
        <v>20</v>
      </c>
      <c r="L52" s="175"/>
      <c r="M52" s="180"/>
      <c r="N52" s="78"/>
      <c r="O52" s="181"/>
      <c r="P52" s="184"/>
      <c r="Q52" s="39"/>
      <c r="R52" s="39"/>
      <c r="S52" s="39"/>
      <c r="T52" s="185"/>
      <c r="U52" s="188">
        <v>56</v>
      </c>
      <c r="V52" s="50">
        <v>20</v>
      </c>
      <c r="W52" s="98"/>
      <c r="X52" s="50">
        <v>36</v>
      </c>
      <c r="Y52" s="189"/>
      <c r="Z52" s="203"/>
      <c r="AA52" s="55"/>
      <c r="AB52" s="55"/>
      <c r="AC52" s="55"/>
      <c r="AD52" s="55"/>
      <c r="AE52" s="137"/>
      <c r="AF52" s="14"/>
    </row>
    <row r="53" spans="1:32" ht="27" customHeight="1">
      <c r="A53" s="421" t="s">
        <v>156</v>
      </c>
      <c r="B53" s="422" t="s">
        <v>221</v>
      </c>
      <c r="C53" s="168"/>
      <c r="D53" s="69">
        <v>7</v>
      </c>
      <c r="E53" s="69"/>
      <c r="F53" s="169"/>
      <c r="G53" s="207">
        <v>77</v>
      </c>
      <c r="H53" s="25">
        <v>17</v>
      </c>
      <c r="I53" s="63">
        <v>60</v>
      </c>
      <c r="J53" s="25">
        <v>20</v>
      </c>
      <c r="K53" s="60">
        <v>40</v>
      </c>
      <c r="L53" s="208"/>
      <c r="M53" s="180"/>
      <c r="N53" s="78"/>
      <c r="O53" s="181"/>
      <c r="P53" s="184"/>
      <c r="Q53" s="39"/>
      <c r="R53" s="39"/>
      <c r="S53" s="39"/>
      <c r="T53" s="185"/>
      <c r="U53" s="188">
        <v>30</v>
      </c>
      <c r="V53" s="50"/>
      <c r="W53" s="98"/>
      <c r="X53" s="50">
        <v>30</v>
      </c>
      <c r="Y53" s="189"/>
      <c r="Z53" s="203">
        <v>30</v>
      </c>
      <c r="AA53" s="55">
        <v>30</v>
      </c>
      <c r="AB53" s="55"/>
      <c r="AC53" s="55"/>
      <c r="AD53" s="55"/>
      <c r="AE53" s="137"/>
      <c r="AF53" s="14"/>
    </row>
    <row r="54" spans="1:32" ht="22.5" customHeight="1">
      <c r="A54" s="421" t="s">
        <v>157</v>
      </c>
      <c r="B54" s="422" t="s">
        <v>249</v>
      </c>
      <c r="C54" s="168">
        <v>8</v>
      </c>
      <c r="D54" s="69">
        <v>7</v>
      </c>
      <c r="E54" s="69"/>
      <c r="F54" s="169"/>
      <c r="G54" s="207">
        <v>154</v>
      </c>
      <c r="H54" s="25">
        <v>34</v>
      </c>
      <c r="I54" s="63">
        <v>120</v>
      </c>
      <c r="J54" s="9">
        <v>60</v>
      </c>
      <c r="K54" s="60">
        <v>60</v>
      </c>
      <c r="L54" s="175"/>
      <c r="M54" s="180"/>
      <c r="N54" s="78"/>
      <c r="O54" s="181"/>
      <c r="P54" s="184"/>
      <c r="Q54" s="39"/>
      <c r="R54" s="39"/>
      <c r="S54" s="39"/>
      <c r="T54" s="185"/>
      <c r="U54" s="188">
        <v>62</v>
      </c>
      <c r="V54" s="50">
        <v>32</v>
      </c>
      <c r="W54" s="50"/>
      <c r="X54" s="50">
        <v>30</v>
      </c>
      <c r="Y54" s="189"/>
      <c r="Z54" s="203">
        <v>58</v>
      </c>
      <c r="AA54" s="55">
        <v>34</v>
      </c>
      <c r="AB54" s="55">
        <v>24</v>
      </c>
      <c r="AC54" s="55"/>
      <c r="AD54" s="55"/>
      <c r="AE54" s="137"/>
      <c r="AF54" s="14"/>
    </row>
    <row r="55" spans="1:32" ht="27" customHeight="1">
      <c r="A55" s="421" t="s">
        <v>158</v>
      </c>
      <c r="B55" s="422" t="s">
        <v>159</v>
      </c>
      <c r="C55" s="168"/>
      <c r="D55" s="69">
        <v>5</v>
      </c>
      <c r="E55" s="69"/>
      <c r="F55" s="169"/>
      <c r="G55" s="207">
        <v>61</v>
      </c>
      <c r="H55" s="25">
        <v>13</v>
      </c>
      <c r="I55" s="63">
        <v>48</v>
      </c>
      <c r="J55" s="9">
        <v>38</v>
      </c>
      <c r="K55" s="60">
        <v>10</v>
      </c>
      <c r="L55" s="175"/>
      <c r="M55" s="180"/>
      <c r="N55" s="78"/>
      <c r="O55" s="181"/>
      <c r="P55" s="184"/>
      <c r="Q55" s="39"/>
      <c r="R55" s="39"/>
      <c r="S55" s="39"/>
      <c r="T55" s="185"/>
      <c r="U55" s="188">
        <v>48</v>
      </c>
      <c r="V55" s="50">
        <v>48</v>
      </c>
      <c r="W55" s="50"/>
      <c r="X55" s="50"/>
      <c r="Y55" s="189"/>
      <c r="Z55" s="203"/>
      <c r="AA55" s="55"/>
      <c r="AB55" s="55"/>
      <c r="AC55" s="55"/>
      <c r="AD55" s="55"/>
      <c r="AE55" s="137"/>
      <c r="AF55" s="14"/>
    </row>
    <row r="56" spans="1:32" ht="12.75">
      <c r="A56" s="421" t="s">
        <v>223</v>
      </c>
      <c r="B56" s="422" t="s">
        <v>160</v>
      </c>
      <c r="C56" s="168"/>
      <c r="D56" s="69">
        <v>8</v>
      </c>
      <c r="E56" s="69"/>
      <c r="F56" s="169"/>
      <c r="G56" s="207">
        <v>102</v>
      </c>
      <c r="H56" s="25">
        <v>22</v>
      </c>
      <c r="I56" s="63">
        <v>80</v>
      </c>
      <c r="J56" s="9">
        <v>30</v>
      </c>
      <c r="K56" s="60">
        <v>34</v>
      </c>
      <c r="L56" s="175">
        <v>16</v>
      </c>
      <c r="M56" s="180"/>
      <c r="N56" s="78"/>
      <c r="O56" s="181"/>
      <c r="P56" s="184"/>
      <c r="Q56" s="39"/>
      <c r="R56" s="39"/>
      <c r="S56" s="39"/>
      <c r="T56" s="185"/>
      <c r="U56" s="188">
        <v>52</v>
      </c>
      <c r="V56" s="50">
        <v>22</v>
      </c>
      <c r="W56" s="50"/>
      <c r="X56" s="50">
        <v>30</v>
      </c>
      <c r="Y56" s="189"/>
      <c r="Z56" s="203">
        <v>28</v>
      </c>
      <c r="AA56" s="55"/>
      <c r="AB56" s="55">
        <v>28</v>
      </c>
      <c r="AC56" s="55"/>
      <c r="AD56" s="55"/>
      <c r="AE56" s="137"/>
      <c r="AF56" s="14"/>
    </row>
    <row r="57" spans="1:32" ht="18.75" customHeight="1">
      <c r="A57" s="421" t="s">
        <v>224</v>
      </c>
      <c r="B57" s="422" t="s">
        <v>163</v>
      </c>
      <c r="C57" s="168"/>
      <c r="D57" s="69">
        <v>8</v>
      </c>
      <c r="E57" s="69"/>
      <c r="F57" s="169"/>
      <c r="G57" s="207">
        <v>90</v>
      </c>
      <c r="H57" s="25">
        <v>20</v>
      </c>
      <c r="I57" s="63">
        <v>70</v>
      </c>
      <c r="J57" s="9">
        <v>50</v>
      </c>
      <c r="K57" s="60">
        <v>20</v>
      </c>
      <c r="L57" s="175"/>
      <c r="M57" s="180"/>
      <c r="N57" s="78"/>
      <c r="O57" s="181"/>
      <c r="P57" s="184"/>
      <c r="Q57" s="39"/>
      <c r="R57" s="39"/>
      <c r="S57" s="39"/>
      <c r="T57" s="185"/>
      <c r="U57" s="188">
        <v>30</v>
      </c>
      <c r="V57" s="50">
        <v>15</v>
      </c>
      <c r="W57" s="50"/>
      <c r="X57" s="50">
        <v>15</v>
      </c>
      <c r="Y57" s="189"/>
      <c r="Z57" s="203">
        <v>40</v>
      </c>
      <c r="AA57" s="55">
        <v>20</v>
      </c>
      <c r="AB57" s="55">
        <v>20</v>
      </c>
      <c r="AC57" s="55"/>
      <c r="AD57" s="55"/>
      <c r="AE57" s="137"/>
      <c r="AF57" s="14"/>
    </row>
    <row r="58" spans="1:32" ht="12.75">
      <c r="A58" s="421" t="s">
        <v>228</v>
      </c>
      <c r="B58" s="422" t="s">
        <v>164</v>
      </c>
      <c r="C58" s="168"/>
      <c r="D58" s="69">
        <v>6</v>
      </c>
      <c r="E58" s="69"/>
      <c r="F58" s="169"/>
      <c r="G58" s="207">
        <v>87</v>
      </c>
      <c r="H58" s="25">
        <v>19</v>
      </c>
      <c r="I58" s="63">
        <v>68</v>
      </c>
      <c r="J58" s="9">
        <v>48</v>
      </c>
      <c r="K58" s="60">
        <v>20</v>
      </c>
      <c r="L58" s="175"/>
      <c r="M58" s="180"/>
      <c r="N58" s="78"/>
      <c r="O58" s="181"/>
      <c r="P58" s="184"/>
      <c r="Q58" s="39"/>
      <c r="R58" s="39"/>
      <c r="S58" s="39"/>
      <c r="T58" s="185"/>
      <c r="U58" s="188">
        <v>68</v>
      </c>
      <c r="V58" s="50">
        <v>33</v>
      </c>
      <c r="W58" s="50"/>
      <c r="X58" s="50">
        <v>35</v>
      </c>
      <c r="Y58" s="189"/>
      <c r="Z58" s="203"/>
      <c r="AA58" s="55"/>
      <c r="AB58" s="101"/>
      <c r="AC58" s="55"/>
      <c r="AD58" s="55"/>
      <c r="AE58" s="137"/>
      <c r="AF58" s="14"/>
    </row>
    <row r="59" spans="1:32" ht="12.75">
      <c r="A59" s="421" t="s">
        <v>229</v>
      </c>
      <c r="B59" s="422" t="s">
        <v>222</v>
      </c>
      <c r="C59" s="168"/>
      <c r="D59" s="69">
        <v>7</v>
      </c>
      <c r="E59" s="69"/>
      <c r="F59" s="169"/>
      <c r="G59" s="207">
        <v>41</v>
      </c>
      <c r="H59" s="25">
        <v>9</v>
      </c>
      <c r="I59" s="63">
        <v>32</v>
      </c>
      <c r="J59" s="9">
        <v>24</v>
      </c>
      <c r="K59" s="60">
        <v>8</v>
      </c>
      <c r="L59" s="175"/>
      <c r="M59" s="180"/>
      <c r="N59" s="78"/>
      <c r="O59" s="181"/>
      <c r="P59" s="184"/>
      <c r="Q59" s="39"/>
      <c r="R59" s="39"/>
      <c r="S59" s="39"/>
      <c r="T59" s="185"/>
      <c r="U59" s="188"/>
      <c r="V59" s="50"/>
      <c r="W59" s="50"/>
      <c r="X59" s="50"/>
      <c r="Y59" s="189"/>
      <c r="Z59" s="204">
        <v>32</v>
      </c>
      <c r="AA59" s="101">
        <v>32</v>
      </c>
      <c r="AB59" s="55"/>
      <c r="AC59" s="55"/>
      <c r="AD59" s="55"/>
      <c r="AE59" s="137"/>
      <c r="AF59" s="14"/>
    </row>
    <row r="60" spans="1:32" ht="18" customHeight="1">
      <c r="A60" s="420" t="s">
        <v>165</v>
      </c>
      <c r="B60" s="419" t="s">
        <v>166</v>
      </c>
      <c r="C60" s="210"/>
      <c r="D60" s="74"/>
      <c r="E60" s="70"/>
      <c r="F60" s="227"/>
      <c r="G60" s="326">
        <f aca="true" t="shared" si="3" ref="G60:L60">G61+G62+G63+G64+G65+G66+G67</f>
        <v>1220</v>
      </c>
      <c r="H60" s="291">
        <f t="shared" si="3"/>
        <v>250</v>
      </c>
      <c r="I60" s="291">
        <f t="shared" si="3"/>
        <v>970</v>
      </c>
      <c r="J60" s="291">
        <f t="shared" si="3"/>
        <v>485</v>
      </c>
      <c r="K60" s="291">
        <f t="shared" si="3"/>
        <v>373</v>
      </c>
      <c r="L60" s="327">
        <f t="shared" si="3"/>
        <v>32</v>
      </c>
      <c r="M60" s="330"/>
      <c r="N60" s="85"/>
      <c r="O60" s="237"/>
      <c r="P60" s="342">
        <f>P61+P62+P63+P64+P65+P66</f>
        <v>184</v>
      </c>
      <c r="Q60" s="292">
        <f>Q61+Q62+Q63+Q64+Q65+Q66</f>
        <v>90</v>
      </c>
      <c r="R60" s="292"/>
      <c r="S60" s="292">
        <f>S61+S62+S63+S64+S65+S66</f>
        <v>94</v>
      </c>
      <c r="T60" s="343"/>
      <c r="U60" s="242">
        <f>U61+U62+U63+U64+U65+U66+U67</f>
        <v>300</v>
      </c>
      <c r="V60" s="51">
        <f>V61+V62+V63+V64+V65+V66+V67</f>
        <v>123</v>
      </c>
      <c r="W60" s="51"/>
      <c r="X60" s="51">
        <f>X61+X62+X63+X64+X65+X66+X67</f>
        <v>177</v>
      </c>
      <c r="Y60" s="350"/>
      <c r="Z60" s="260">
        <f>Z61+Z62+Z63+Z64+Z65+Z66+Z67</f>
        <v>486</v>
      </c>
      <c r="AA60" s="58">
        <f>AA61+AA62+AA63+AA64+AA65+AA66+AA67</f>
        <v>291</v>
      </c>
      <c r="AB60" s="58">
        <f>AB61+AB62+AB63+AB64+AB65+AB66+AB67</f>
        <v>195</v>
      </c>
      <c r="AC60" s="58"/>
      <c r="AD60" s="58"/>
      <c r="AE60" s="354"/>
      <c r="AF60" s="14"/>
    </row>
    <row r="61" spans="1:32" ht="24.75" customHeight="1">
      <c r="A61" s="428" t="s">
        <v>167</v>
      </c>
      <c r="B61" s="422" t="s">
        <v>250</v>
      </c>
      <c r="C61" s="168">
        <v>8</v>
      </c>
      <c r="D61" s="69"/>
      <c r="E61" s="69">
        <v>6</v>
      </c>
      <c r="F61" s="169"/>
      <c r="G61" s="174">
        <v>482</v>
      </c>
      <c r="H61" s="109">
        <v>100</v>
      </c>
      <c r="I61" s="63">
        <v>382</v>
      </c>
      <c r="J61" s="9">
        <v>151</v>
      </c>
      <c r="K61" s="60">
        <v>215</v>
      </c>
      <c r="L61" s="175">
        <v>16</v>
      </c>
      <c r="M61" s="180"/>
      <c r="N61" s="78"/>
      <c r="O61" s="181"/>
      <c r="P61" s="184">
        <v>104</v>
      </c>
      <c r="Q61" s="39">
        <v>50</v>
      </c>
      <c r="R61" s="39"/>
      <c r="S61" s="39">
        <v>54</v>
      </c>
      <c r="T61" s="185"/>
      <c r="U61" s="188">
        <v>140</v>
      </c>
      <c r="V61" s="50">
        <v>65</v>
      </c>
      <c r="W61" s="50"/>
      <c r="X61" s="50">
        <v>75</v>
      </c>
      <c r="Y61" s="189"/>
      <c r="Z61" s="203">
        <v>138</v>
      </c>
      <c r="AA61" s="55">
        <v>74</v>
      </c>
      <c r="AB61" s="55">
        <v>64</v>
      </c>
      <c r="AC61" s="55"/>
      <c r="AD61" s="55"/>
      <c r="AE61" s="137"/>
      <c r="AF61" s="14"/>
    </row>
    <row r="62" spans="1:32" ht="20.25" customHeight="1">
      <c r="A62" s="428" t="s">
        <v>168</v>
      </c>
      <c r="B62" s="422" t="s">
        <v>251</v>
      </c>
      <c r="C62" s="168">
        <v>6</v>
      </c>
      <c r="D62" s="69">
        <v>4</v>
      </c>
      <c r="E62" s="69">
        <v>6</v>
      </c>
      <c r="F62" s="169"/>
      <c r="G62" s="174">
        <v>121</v>
      </c>
      <c r="H62" s="109">
        <v>25</v>
      </c>
      <c r="I62" s="63">
        <v>96</v>
      </c>
      <c r="J62" s="9">
        <v>48</v>
      </c>
      <c r="K62" s="60">
        <v>32</v>
      </c>
      <c r="L62" s="175">
        <v>16</v>
      </c>
      <c r="M62" s="180"/>
      <c r="N62" s="78"/>
      <c r="O62" s="181"/>
      <c r="P62" s="184">
        <v>40</v>
      </c>
      <c r="Q62" s="39">
        <v>20</v>
      </c>
      <c r="R62" s="39"/>
      <c r="S62" s="39">
        <v>20</v>
      </c>
      <c r="T62" s="185"/>
      <c r="U62" s="188">
        <v>56</v>
      </c>
      <c r="V62" s="50">
        <v>20</v>
      </c>
      <c r="W62" s="50"/>
      <c r="X62" s="50">
        <v>36</v>
      </c>
      <c r="Y62" s="189"/>
      <c r="Z62" s="204"/>
      <c r="AA62" s="101"/>
      <c r="AB62" s="101"/>
      <c r="AC62" s="55"/>
      <c r="AD62" s="55"/>
      <c r="AE62" s="137"/>
      <c r="AF62" s="14"/>
    </row>
    <row r="63" spans="1:32" ht="12.75">
      <c r="A63" s="428" t="s">
        <v>169</v>
      </c>
      <c r="B63" s="422" t="s">
        <v>252</v>
      </c>
      <c r="C63" s="168">
        <v>8</v>
      </c>
      <c r="D63" s="69"/>
      <c r="E63" s="69"/>
      <c r="F63" s="169"/>
      <c r="G63" s="174">
        <v>88</v>
      </c>
      <c r="H63" s="109">
        <v>18</v>
      </c>
      <c r="I63" s="63">
        <v>70</v>
      </c>
      <c r="J63" s="9">
        <v>46</v>
      </c>
      <c r="K63" s="60">
        <v>24</v>
      </c>
      <c r="L63" s="175"/>
      <c r="M63" s="180"/>
      <c r="N63" s="78"/>
      <c r="O63" s="181"/>
      <c r="P63" s="184"/>
      <c r="Q63" s="39"/>
      <c r="R63" s="39"/>
      <c r="S63" s="39"/>
      <c r="T63" s="185"/>
      <c r="U63" s="188"/>
      <c r="V63" s="50"/>
      <c r="W63" s="50"/>
      <c r="X63" s="50"/>
      <c r="Y63" s="189"/>
      <c r="Z63" s="203">
        <v>70</v>
      </c>
      <c r="AA63" s="55">
        <v>40</v>
      </c>
      <c r="AB63" s="55">
        <v>30</v>
      </c>
      <c r="AC63" s="55"/>
      <c r="AD63" s="55"/>
      <c r="AE63" s="137"/>
      <c r="AF63" s="14"/>
    </row>
    <row r="64" spans="1:32" ht="26.25" customHeight="1">
      <c r="A64" s="428" t="s">
        <v>170</v>
      </c>
      <c r="B64" s="422" t="s">
        <v>253</v>
      </c>
      <c r="C64" s="168">
        <v>6</v>
      </c>
      <c r="D64" s="69"/>
      <c r="E64" s="69"/>
      <c r="F64" s="169"/>
      <c r="G64" s="174">
        <v>121</v>
      </c>
      <c r="H64" s="109">
        <v>25</v>
      </c>
      <c r="I64" s="63">
        <v>96</v>
      </c>
      <c r="J64" s="9">
        <v>56</v>
      </c>
      <c r="K64" s="60">
        <v>40</v>
      </c>
      <c r="L64" s="175"/>
      <c r="M64" s="180"/>
      <c r="N64" s="78"/>
      <c r="O64" s="181"/>
      <c r="P64" s="184">
        <v>40</v>
      </c>
      <c r="Q64" s="39">
        <v>20</v>
      </c>
      <c r="R64" s="39"/>
      <c r="S64" s="39">
        <v>20</v>
      </c>
      <c r="T64" s="185"/>
      <c r="U64" s="188">
        <v>56</v>
      </c>
      <c r="V64" s="50">
        <v>22</v>
      </c>
      <c r="W64" s="50"/>
      <c r="X64" s="50">
        <v>34</v>
      </c>
      <c r="Y64" s="189"/>
      <c r="Z64" s="203"/>
      <c r="AA64" s="55"/>
      <c r="AB64" s="55"/>
      <c r="AC64" s="55"/>
      <c r="AD64" s="55"/>
      <c r="AE64" s="137"/>
      <c r="AF64" s="14"/>
    </row>
    <row r="65" spans="1:32" ht="24.75" customHeight="1">
      <c r="A65" s="428" t="s">
        <v>171</v>
      </c>
      <c r="B65" s="422" t="s">
        <v>254</v>
      </c>
      <c r="C65" s="168"/>
      <c r="D65" s="69">
        <v>7</v>
      </c>
      <c r="E65" s="69"/>
      <c r="F65" s="169"/>
      <c r="G65" s="174">
        <v>55</v>
      </c>
      <c r="H65" s="109">
        <v>11</v>
      </c>
      <c r="I65" s="63">
        <v>44</v>
      </c>
      <c r="J65" s="9">
        <v>14</v>
      </c>
      <c r="K65" s="60">
        <v>30</v>
      </c>
      <c r="L65" s="175"/>
      <c r="M65" s="180"/>
      <c r="N65" s="78"/>
      <c r="O65" s="181"/>
      <c r="P65" s="184"/>
      <c r="Q65" s="39"/>
      <c r="R65" s="39"/>
      <c r="S65" s="39"/>
      <c r="T65" s="185"/>
      <c r="U65" s="188"/>
      <c r="V65" s="50"/>
      <c r="W65" s="50"/>
      <c r="X65" s="50"/>
      <c r="Y65" s="189"/>
      <c r="Z65" s="203">
        <v>44</v>
      </c>
      <c r="AA65" s="55">
        <v>44</v>
      </c>
      <c r="AB65" s="55"/>
      <c r="AC65" s="55"/>
      <c r="AD65" s="55"/>
      <c r="AE65" s="137"/>
      <c r="AF65" s="14"/>
    </row>
    <row r="66" spans="1:32" ht="25.5" customHeight="1">
      <c r="A66" s="428" t="s">
        <v>255</v>
      </c>
      <c r="B66" s="422" t="s">
        <v>256</v>
      </c>
      <c r="C66" s="312"/>
      <c r="D66" s="294">
        <v>7</v>
      </c>
      <c r="E66" s="69"/>
      <c r="F66" s="169"/>
      <c r="G66" s="174">
        <v>40</v>
      </c>
      <c r="H66" s="109">
        <v>8</v>
      </c>
      <c r="I66" s="63">
        <v>32</v>
      </c>
      <c r="J66" s="102"/>
      <c r="K66" s="60">
        <v>32</v>
      </c>
      <c r="L66" s="175"/>
      <c r="M66" s="180"/>
      <c r="N66" s="78"/>
      <c r="O66" s="181"/>
      <c r="P66" s="184"/>
      <c r="Q66" s="39"/>
      <c r="R66" s="39"/>
      <c r="S66" s="39"/>
      <c r="T66" s="185"/>
      <c r="U66" s="188"/>
      <c r="V66" s="50"/>
      <c r="W66" s="50"/>
      <c r="X66" s="50"/>
      <c r="Y66" s="189"/>
      <c r="Z66" s="203">
        <v>32</v>
      </c>
      <c r="AA66" s="55"/>
      <c r="AB66" s="101">
        <v>32</v>
      </c>
      <c r="AC66" s="55"/>
      <c r="AD66" s="55"/>
      <c r="AE66" s="137"/>
      <c r="AF66" s="14"/>
    </row>
    <row r="67" spans="1:32" ht="36">
      <c r="A67" s="420" t="s">
        <v>172</v>
      </c>
      <c r="B67" s="419" t="s">
        <v>266</v>
      </c>
      <c r="C67" s="168"/>
      <c r="D67" s="69"/>
      <c r="E67" s="69"/>
      <c r="F67" s="169"/>
      <c r="G67" s="328">
        <f>G68+G69+G70</f>
        <v>313</v>
      </c>
      <c r="H67" s="295">
        <f>H68+H69+H70</f>
        <v>63</v>
      </c>
      <c r="I67" s="295">
        <f>I68+I69+I70</f>
        <v>250</v>
      </c>
      <c r="J67" s="295">
        <f>J68+J69</f>
        <v>170</v>
      </c>
      <c r="K67" s="295">
        <f>K68+K69+K70</f>
        <v>0</v>
      </c>
      <c r="L67" s="208"/>
      <c r="M67" s="180"/>
      <c r="N67" s="78"/>
      <c r="O67" s="181"/>
      <c r="P67" s="340"/>
      <c r="Q67" s="288"/>
      <c r="R67" s="288"/>
      <c r="S67" s="288"/>
      <c r="T67" s="185"/>
      <c r="U67" s="222">
        <v>48</v>
      </c>
      <c r="V67" s="52">
        <v>16</v>
      </c>
      <c r="W67" s="52"/>
      <c r="X67" s="52">
        <v>32</v>
      </c>
      <c r="Y67" s="348"/>
      <c r="Z67" s="223">
        <f>Z68+Z69+Z70</f>
        <v>202</v>
      </c>
      <c r="AA67" s="59">
        <f>AA68+AA69+AA70</f>
        <v>133</v>
      </c>
      <c r="AB67" s="59">
        <f>AB68+AB69+AB70</f>
        <v>69</v>
      </c>
      <c r="AC67" s="59"/>
      <c r="AD67" s="59"/>
      <c r="AE67" s="157"/>
      <c r="AF67" s="14"/>
    </row>
    <row r="68" spans="1:32" ht="16.5" customHeight="1">
      <c r="A68" s="428" t="s">
        <v>225</v>
      </c>
      <c r="B68" s="422" t="s">
        <v>257</v>
      </c>
      <c r="C68" s="168"/>
      <c r="D68" s="69">
        <v>7</v>
      </c>
      <c r="E68" s="69"/>
      <c r="F68" s="169"/>
      <c r="G68" s="174">
        <v>113</v>
      </c>
      <c r="H68" s="109">
        <v>23</v>
      </c>
      <c r="I68" s="63">
        <v>90</v>
      </c>
      <c r="J68" s="9">
        <v>90</v>
      </c>
      <c r="K68" s="60"/>
      <c r="L68" s="175"/>
      <c r="M68" s="180"/>
      <c r="N68" s="78"/>
      <c r="O68" s="181"/>
      <c r="P68" s="184"/>
      <c r="Q68" s="39"/>
      <c r="R68" s="39"/>
      <c r="S68" s="39"/>
      <c r="T68" s="185"/>
      <c r="U68" s="188">
        <v>48</v>
      </c>
      <c r="V68" s="50">
        <v>16</v>
      </c>
      <c r="W68" s="50"/>
      <c r="X68" s="50">
        <v>32</v>
      </c>
      <c r="Y68" s="189"/>
      <c r="Z68" s="203">
        <v>42</v>
      </c>
      <c r="AA68" s="55">
        <v>42</v>
      </c>
      <c r="AB68" s="55"/>
      <c r="AC68" s="55"/>
      <c r="AD68" s="55"/>
      <c r="AE68" s="137"/>
      <c r="AF68" s="14"/>
    </row>
    <row r="69" spans="1:32" ht="12.75">
      <c r="A69" s="428" t="s">
        <v>226</v>
      </c>
      <c r="B69" s="422" t="s">
        <v>258</v>
      </c>
      <c r="C69" s="168"/>
      <c r="D69" s="69">
        <v>8</v>
      </c>
      <c r="E69" s="69"/>
      <c r="F69" s="169"/>
      <c r="G69" s="174">
        <v>100</v>
      </c>
      <c r="H69" s="109">
        <v>20</v>
      </c>
      <c r="I69" s="63">
        <v>80</v>
      </c>
      <c r="J69" s="9">
        <v>80</v>
      </c>
      <c r="K69" s="60"/>
      <c r="L69" s="175"/>
      <c r="M69" s="180"/>
      <c r="N69" s="78"/>
      <c r="O69" s="181"/>
      <c r="P69" s="184"/>
      <c r="Q69" s="39"/>
      <c r="R69" s="39"/>
      <c r="S69" s="39"/>
      <c r="T69" s="185"/>
      <c r="U69" s="188"/>
      <c r="V69" s="50"/>
      <c r="W69" s="50"/>
      <c r="X69" s="50"/>
      <c r="Y69" s="189"/>
      <c r="Z69" s="203">
        <v>80</v>
      </c>
      <c r="AA69" s="55">
        <v>51</v>
      </c>
      <c r="AB69" s="55">
        <v>29</v>
      </c>
      <c r="AC69" s="55"/>
      <c r="AD69" s="55"/>
      <c r="AE69" s="137"/>
      <c r="AF69" s="14"/>
    </row>
    <row r="70" spans="1:32" s="36" customFormat="1" ht="39" customHeight="1">
      <c r="A70" s="428" t="s">
        <v>231</v>
      </c>
      <c r="B70" s="419" t="s">
        <v>143</v>
      </c>
      <c r="C70" s="168"/>
      <c r="D70" s="69"/>
      <c r="E70" s="69"/>
      <c r="F70" s="169"/>
      <c r="G70" s="214">
        <v>100</v>
      </c>
      <c r="H70" s="296">
        <v>20</v>
      </c>
      <c r="I70" s="64">
        <v>80</v>
      </c>
      <c r="J70" s="8"/>
      <c r="K70" s="61"/>
      <c r="L70" s="175"/>
      <c r="M70" s="180"/>
      <c r="N70" s="78"/>
      <c r="O70" s="181"/>
      <c r="P70" s="340"/>
      <c r="Q70" s="288"/>
      <c r="R70" s="288"/>
      <c r="S70" s="288"/>
      <c r="T70" s="185"/>
      <c r="U70" s="222"/>
      <c r="V70" s="52"/>
      <c r="W70" s="52"/>
      <c r="X70" s="52"/>
      <c r="Y70" s="189"/>
      <c r="Z70" s="203">
        <v>80</v>
      </c>
      <c r="AA70" s="55">
        <v>40</v>
      </c>
      <c r="AB70" s="55">
        <v>40</v>
      </c>
      <c r="AC70" s="55"/>
      <c r="AD70" s="55"/>
      <c r="AE70" s="137"/>
      <c r="AF70" s="14"/>
    </row>
    <row r="71" spans="1:32" s="37" customFormat="1" ht="22.5">
      <c r="A71" s="428" t="s">
        <v>232</v>
      </c>
      <c r="B71" s="422" t="s">
        <v>230</v>
      </c>
      <c r="C71" s="168"/>
      <c r="D71" s="69">
        <v>8</v>
      </c>
      <c r="E71" s="69"/>
      <c r="F71" s="169"/>
      <c r="G71" s="174">
        <v>100</v>
      </c>
      <c r="H71" s="109">
        <v>20</v>
      </c>
      <c r="I71" s="63">
        <v>80</v>
      </c>
      <c r="J71" s="9"/>
      <c r="K71" s="60"/>
      <c r="L71" s="175"/>
      <c r="M71" s="180"/>
      <c r="N71" s="78"/>
      <c r="O71" s="181"/>
      <c r="P71" s="184"/>
      <c r="Q71" s="39"/>
      <c r="R71" s="39"/>
      <c r="S71" s="39"/>
      <c r="T71" s="185"/>
      <c r="U71" s="188"/>
      <c r="V71" s="50"/>
      <c r="W71" s="50"/>
      <c r="X71" s="50"/>
      <c r="Y71" s="189"/>
      <c r="Z71" s="203">
        <v>80</v>
      </c>
      <c r="AA71" s="55">
        <v>40</v>
      </c>
      <c r="AB71" s="55">
        <v>40</v>
      </c>
      <c r="AC71" s="55"/>
      <c r="AD71" s="55"/>
      <c r="AE71" s="137"/>
      <c r="AF71" s="14"/>
    </row>
    <row r="72" spans="1:32" ht="51.75" customHeight="1">
      <c r="A72" s="301" t="s">
        <v>176</v>
      </c>
      <c r="B72" s="304" t="s">
        <v>175</v>
      </c>
      <c r="C72" s="210"/>
      <c r="D72" s="69"/>
      <c r="E72" s="69"/>
      <c r="F72" s="169"/>
      <c r="G72" s="214">
        <f>SUM(G73:G73)</f>
        <v>190</v>
      </c>
      <c r="H72" s="8">
        <v>40</v>
      </c>
      <c r="I72" s="64">
        <f>SUM(I73:I73)</f>
        <v>150</v>
      </c>
      <c r="J72" s="8">
        <v>150</v>
      </c>
      <c r="K72" s="61">
        <f>SUM(K73:K73)</f>
        <v>0</v>
      </c>
      <c r="L72" s="215"/>
      <c r="M72" s="180"/>
      <c r="N72" s="78"/>
      <c r="O72" s="181"/>
      <c r="P72" s="184"/>
      <c r="Q72" s="39"/>
      <c r="R72" s="39"/>
      <c r="S72" s="39"/>
      <c r="T72" s="185"/>
      <c r="U72" s="222">
        <v>78</v>
      </c>
      <c r="V72" s="52">
        <v>33</v>
      </c>
      <c r="W72" s="52"/>
      <c r="X72" s="52">
        <v>45</v>
      </c>
      <c r="Y72" s="348"/>
      <c r="Z72" s="223">
        <v>72</v>
      </c>
      <c r="AA72" s="59">
        <v>51</v>
      </c>
      <c r="AB72" s="59">
        <v>21</v>
      </c>
      <c r="AC72" s="55"/>
      <c r="AD72" s="55"/>
      <c r="AE72" s="137"/>
      <c r="AF72" s="14"/>
    </row>
    <row r="73" spans="1:32" ht="23.25" thickBot="1">
      <c r="A73" s="378" t="s">
        <v>233</v>
      </c>
      <c r="B73" s="379" t="s">
        <v>259</v>
      </c>
      <c r="C73" s="211"/>
      <c r="D73" s="143">
        <v>8</v>
      </c>
      <c r="E73" s="212"/>
      <c r="F73" s="213"/>
      <c r="G73" s="176">
        <v>190</v>
      </c>
      <c r="H73" s="33">
        <v>40</v>
      </c>
      <c r="I73" s="144">
        <v>150</v>
      </c>
      <c r="J73" s="33">
        <v>150</v>
      </c>
      <c r="K73" s="145">
        <v>0</v>
      </c>
      <c r="L73" s="216"/>
      <c r="M73" s="217"/>
      <c r="N73" s="153"/>
      <c r="O73" s="218"/>
      <c r="P73" s="219"/>
      <c r="Q73" s="220"/>
      <c r="R73" s="220"/>
      <c r="S73" s="220"/>
      <c r="T73" s="221"/>
      <c r="U73" s="190">
        <v>78</v>
      </c>
      <c r="V73" s="148">
        <v>33</v>
      </c>
      <c r="W73" s="148"/>
      <c r="X73" s="148">
        <v>45</v>
      </c>
      <c r="Y73" s="394"/>
      <c r="Z73" s="224">
        <v>72</v>
      </c>
      <c r="AA73" s="225">
        <v>51</v>
      </c>
      <c r="AB73" s="225">
        <v>21</v>
      </c>
      <c r="AC73" s="138"/>
      <c r="AD73" s="138"/>
      <c r="AE73" s="139"/>
      <c r="AF73" s="14"/>
    </row>
    <row r="74" spans="1:32" ht="12.75">
      <c r="A74" s="396" t="s">
        <v>85</v>
      </c>
      <c r="B74" s="398" t="s">
        <v>69</v>
      </c>
      <c r="C74" s="399" t="s">
        <v>70</v>
      </c>
      <c r="D74" s="400" t="s">
        <v>71</v>
      </c>
      <c r="E74" s="400" t="s">
        <v>72</v>
      </c>
      <c r="F74" s="401" t="s">
        <v>73</v>
      </c>
      <c r="G74" s="399">
        <v>7</v>
      </c>
      <c r="H74" s="400">
        <v>8</v>
      </c>
      <c r="I74" s="402">
        <v>9</v>
      </c>
      <c r="J74" s="403">
        <v>10</v>
      </c>
      <c r="K74" s="404">
        <v>11</v>
      </c>
      <c r="L74" s="405">
        <v>12</v>
      </c>
      <c r="M74" s="388">
        <v>13</v>
      </c>
      <c r="N74" s="389">
        <v>14</v>
      </c>
      <c r="O74" s="390">
        <v>15</v>
      </c>
      <c r="P74" s="391">
        <v>16</v>
      </c>
      <c r="Q74" s="392">
        <v>17</v>
      </c>
      <c r="R74" s="392">
        <v>18</v>
      </c>
      <c r="S74" s="392">
        <v>19</v>
      </c>
      <c r="T74" s="162">
        <v>20</v>
      </c>
      <c r="U74" s="165">
        <v>21</v>
      </c>
      <c r="V74" s="132">
        <v>22</v>
      </c>
      <c r="W74" s="132">
        <v>23</v>
      </c>
      <c r="X74" s="132">
        <v>24</v>
      </c>
      <c r="Y74" s="375">
        <v>25</v>
      </c>
      <c r="Z74" s="254">
        <v>26</v>
      </c>
      <c r="AA74" s="411">
        <v>27</v>
      </c>
      <c r="AB74" s="133">
        <v>29</v>
      </c>
      <c r="AC74" s="411">
        <v>30</v>
      </c>
      <c r="AD74" s="411">
        <v>31</v>
      </c>
      <c r="AE74" s="412">
        <v>32</v>
      </c>
      <c r="AF74" s="14"/>
    </row>
    <row r="75" spans="1:32" ht="26.25" customHeight="1">
      <c r="A75" s="302" t="s">
        <v>177</v>
      </c>
      <c r="B75" s="305" t="s">
        <v>195</v>
      </c>
      <c r="C75" s="226"/>
      <c r="D75" s="293"/>
      <c r="E75" s="293"/>
      <c r="F75" s="313"/>
      <c r="G75" s="329"/>
      <c r="H75" s="297"/>
      <c r="I75" s="87">
        <f>P75+U75+Z75</f>
        <v>1008</v>
      </c>
      <c r="J75" s="23"/>
      <c r="K75" s="62"/>
      <c r="L75" s="233"/>
      <c r="M75" s="192"/>
      <c r="N75" s="99"/>
      <c r="O75" s="193"/>
      <c r="P75" s="342">
        <v>540</v>
      </c>
      <c r="Q75" s="298"/>
      <c r="R75" s="298">
        <v>216</v>
      </c>
      <c r="S75" s="298"/>
      <c r="T75" s="343">
        <v>324</v>
      </c>
      <c r="U75" s="410">
        <v>468</v>
      </c>
      <c r="V75" s="299"/>
      <c r="W75" s="299">
        <v>216</v>
      </c>
      <c r="X75" s="299"/>
      <c r="Y75" s="351">
        <v>252</v>
      </c>
      <c r="Z75" s="204"/>
      <c r="AA75" s="101"/>
      <c r="AB75" s="101"/>
      <c r="AC75" s="300">
        <v>72</v>
      </c>
      <c r="AD75" s="101"/>
      <c r="AE75" s="150"/>
      <c r="AF75" s="14"/>
    </row>
    <row r="76" spans="1:32" ht="38.25" customHeight="1">
      <c r="A76" s="154" t="s">
        <v>179</v>
      </c>
      <c r="B76" s="306" t="s">
        <v>178</v>
      </c>
      <c r="C76" s="226"/>
      <c r="D76" s="70"/>
      <c r="E76" s="70"/>
      <c r="F76" s="227"/>
      <c r="G76" s="232"/>
      <c r="H76" s="26"/>
      <c r="I76" s="87">
        <v>540</v>
      </c>
      <c r="J76" s="23"/>
      <c r="K76" s="62"/>
      <c r="L76" s="233"/>
      <c r="M76" s="236"/>
      <c r="N76" s="85"/>
      <c r="O76" s="237"/>
      <c r="P76" s="344">
        <v>540</v>
      </c>
      <c r="Q76" s="105"/>
      <c r="R76" s="105">
        <v>216</v>
      </c>
      <c r="S76" s="105"/>
      <c r="T76" s="364">
        <v>324</v>
      </c>
      <c r="U76" s="242"/>
      <c r="V76" s="51"/>
      <c r="W76" s="51"/>
      <c r="X76" s="51"/>
      <c r="Y76" s="350"/>
      <c r="Z76" s="260"/>
      <c r="AA76" s="58"/>
      <c r="AB76" s="58"/>
      <c r="AC76" s="55"/>
      <c r="AD76" s="55"/>
      <c r="AE76" s="137"/>
      <c r="AF76" s="14"/>
    </row>
    <row r="77" spans="1:32" ht="30" customHeight="1">
      <c r="A77" s="154" t="s">
        <v>180</v>
      </c>
      <c r="B77" s="306" t="s">
        <v>181</v>
      </c>
      <c r="C77" s="226"/>
      <c r="D77" s="70"/>
      <c r="E77" s="70"/>
      <c r="F77" s="227"/>
      <c r="G77" s="232"/>
      <c r="H77" s="23"/>
      <c r="I77" s="87">
        <v>468</v>
      </c>
      <c r="J77" s="23"/>
      <c r="K77" s="62"/>
      <c r="L77" s="233"/>
      <c r="M77" s="236"/>
      <c r="N77" s="85"/>
      <c r="O77" s="237"/>
      <c r="P77" s="342"/>
      <c r="Q77" s="91"/>
      <c r="R77" s="91"/>
      <c r="S77" s="91"/>
      <c r="T77" s="343"/>
      <c r="U77" s="243">
        <v>468</v>
      </c>
      <c r="V77" s="106"/>
      <c r="W77" s="106">
        <v>216</v>
      </c>
      <c r="X77" s="106"/>
      <c r="Y77" s="352">
        <v>252</v>
      </c>
      <c r="Z77" s="260"/>
      <c r="AA77" s="58"/>
      <c r="AB77" s="58"/>
      <c r="AC77" s="55"/>
      <c r="AD77" s="55"/>
      <c r="AE77" s="137"/>
      <c r="AF77" s="14"/>
    </row>
    <row r="78" spans="1:32" ht="27" customHeight="1">
      <c r="A78" s="155" t="s">
        <v>194</v>
      </c>
      <c r="B78" s="305" t="s">
        <v>264</v>
      </c>
      <c r="C78" s="228"/>
      <c r="D78" s="70"/>
      <c r="E78" s="70"/>
      <c r="F78" s="227"/>
      <c r="G78" s="232"/>
      <c r="H78" s="23"/>
      <c r="I78" s="87">
        <v>72</v>
      </c>
      <c r="J78" s="95"/>
      <c r="K78" s="96"/>
      <c r="L78" s="234"/>
      <c r="M78" s="236"/>
      <c r="N78" s="85"/>
      <c r="O78" s="237"/>
      <c r="P78" s="342"/>
      <c r="Q78" s="91"/>
      <c r="R78" s="91"/>
      <c r="S78" s="91"/>
      <c r="T78" s="343"/>
      <c r="U78" s="242"/>
      <c r="V78" s="51"/>
      <c r="W78" s="51"/>
      <c r="X78" s="51"/>
      <c r="Y78" s="350"/>
      <c r="Z78" s="260"/>
      <c r="AA78" s="58"/>
      <c r="AB78" s="58"/>
      <c r="AC78" s="110">
        <v>72</v>
      </c>
      <c r="AD78" s="55"/>
      <c r="AE78" s="137"/>
      <c r="AF78" s="14"/>
    </row>
    <row r="79" spans="1:32" ht="28.5" customHeight="1">
      <c r="A79" s="154"/>
      <c r="B79" s="305" t="s">
        <v>198</v>
      </c>
      <c r="C79" s="210"/>
      <c r="D79" s="73"/>
      <c r="E79" s="103"/>
      <c r="F79" s="229"/>
      <c r="G79" s="214"/>
      <c r="H79" s="8"/>
      <c r="I79" s="262">
        <f>SUM(M79+P79+U79+Z79)</f>
        <v>5256</v>
      </c>
      <c r="J79" s="8"/>
      <c r="K79" s="61"/>
      <c r="L79" s="215"/>
      <c r="M79" s="238">
        <f>SUM(M8)</f>
        <v>1404</v>
      </c>
      <c r="N79" s="86">
        <f>SUM(N8)</f>
        <v>612</v>
      </c>
      <c r="O79" s="239">
        <f>SUM(O8)</f>
        <v>792</v>
      </c>
      <c r="P79" s="340">
        <f>SUM(P25+P75)</f>
        <v>1404</v>
      </c>
      <c r="Q79" s="263">
        <f>SUM(Q25+Q75)</f>
        <v>360</v>
      </c>
      <c r="R79" s="263">
        <f>SUM(R25+R75)</f>
        <v>216</v>
      </c>
      <c r="S79" s="41">
        <f>SUM(S25+S75)</f>
        <v>504</v>
      </c>
      <c r="T79" s="341">
        <f>SUM(T25+T75)</f>
        <v>324</v>
      </c>
      <c r="U79" s="222">
        <f>SUM(U24+U75)</f>
        <v>1404</v>
      </c>
      <c r="V79" s="52">
        <f>SUM(V24+V75)</f>
        <v>396</v>
      </c>
      <c r="W79" s="52">
        <f>SUM(W24+W75)</f>
        <v>216</v>
      </c>
      <c r="X79" s="52">
        <f>SUM(X24+X75)</f>
        <v>540</v>
      </c>
      <c r="Y79" s="348">
        <f>SUM(Y24+Y77)</f>
        <v>252</v>
      </c>
      <c r="Z79" s="223">
        <f>SUM(Z24+Z75)</f>
        <v>1044</v>
      </c>
      <c r="AA79" s="59">
        <f>SUM(AA24+AA75)</f>
        <v>612</v>
      </c>
      <c r="AB79" s="59">
        <f>SUM(AB24+AB75)</f>
        <v>432</v>
      </c>
      <c r="AC79" s="59">
        <f>SUM(AC24+AC75)</f>
        <v>72</v>
      </c>
      <c r="AD79" s="59"/>
      <c r="AE79" s="157"/>
      <c r="AF79" s="14"/>
    </row>
    <row r="80" spans="1:32" ht="17.25" customHeight="1">
      <c r="A80" s="155" t="s">
        <v>182</v>
      </c>
      <c r="B80" s="305" t="s">
        <v>183</v>
      </c>
      <c r="C80" s="228"/>
      <c r="D80" s="74"/>
      <c r="E80" s="74"/>
      <c r="F80" s="230"/>
      <c r="G80" s="235"/>
      <c r="H80" s="95"/>
      <c r="I80" s="64">
        <f>SUM(M80+P80+U80+Z80)</f>
        <v>288</v>
      </c>
      <c r="J80" s="95"/>
      <c r="K80" s="96"/>
      <c r="L80" s="234"/>
      <c r="M80" s="240">
        <v>72</v>
      </c>
      <c r="N80" s="97"/>
      <c r="O80" s="241"/>
      <c r="P80" s="339">
        <v>72</v>
      </c>
      <c r="Q80" s="39"/>
      <c r="R80" s="39"/>
      <c r="S80" s="39"/>
      <c r="T80" s="164"/>
      <c r="U80" s="166">
        <v>72</v>
      </c>
      <c r="V80" s="92"/>
      <c r="W80" s="92"/>
      <c r="X80" s="92"/>
      <c r="Y80" s="347"/>
      <c r="Z80" s="255">
        <v>72</v>
      </c>
      <c r="AA80" s="101"/>
      <c r="AB80" s="101"/>
      <c r="AC80" s="101"/>
      <c r="AD80" s="101"/>
      <c r="AE80" s="150"/>
      <c r="AF80" s="14"/>
    </row>
    <row r="81" spans="1:32" ht="27" customHeight="1">
      <c r="A81" s="155" t="s">
        <v>197</v>
      </c>
      <c r="B81" s="305" t="s">
        <v>196</v>
      </c>
      <c r="C81" s="228"/>
      <c r="D81" s="73"/>
      <c r="E81" s="103"/>
      <c r="F81" s="229"/>
      <c r="G81" s="235"/>
      <c r="H81" s="95"/>
      <c r="I81" s="64">
        <f>SUM(M81+P81+U81+Z81)</f>
        <v>300</v>
      </c>
      <c r="J81" s="95"/>
      <c r="K81" s="96"/>
      <c r="L81" s="234"/>
      <c r="M81" s="240">
        <v>85</v>
      </c>
      <c r="N81" s="97"/>
      <c r="O81" s="241"/>
      <c r="P81" s="339">
        <v>43</v>
      </c>
      <c r="Q81" s="39"/>
      <c r="R81" s="39"/>
      <c r="S81" s="39"/>
      <c r="T81" s="164"/>
      <c r="U81" s="166">
        <v>15</v>
      </c>
      <c r="V81" s="92"/>
      <c r="W81" s="92"/>
      <c r="X81" s="92"/>
      <c r="Y81" s="347"/>
      <c r="Z81" s="255">
        <v>157</v>
      </c>
      <c r="AA81" s="93"/>
      <c r="AB81" s="93"/>
      <c r="AC81" s="55"/>
      <c r="AD81" s="55"/>
      <c r="AE81" s="137"/>
      <c r="AF81" s="14"/>
    </row>
    <row r="82" spans="1:32" ht="22.5" customHeight="1">
      <c r="A82" s="155" t="s">
        <v>184</v>
      </c>
      <c r="B82" s="305" t="s">
        <v>101</v>
      </c>
      <c r="C82" s="228"/>
      <c r="D82" s="73"/>
      <c r="E82" s="103"/>
      <c r="F82" s="229"/>
      <c r="G82" s="235"/>
      <c r="H82" s="95"/>
      <c r="I82" s="64">
        <f>SUM(AD82+AE82)</f>
        <v>72</v>
      </c>
      <c r="J82" s="95"/>
      <c r="K82" s="96"/>
      <c r="L82" s="234"/>
      <c r="M82" s="192"/>
      <c r="N82" s="99"/>
      <c r="O82" s="193"/>
      <c r="P82" s="195"/>
      <c r="Q82" s="100"/>
      <c r="R82" s="100"/>
      <c r="S82" s="100"/>
      <c r="T82" s="196"/>
      <c r="U82" s="200"/>
      <c r="V82" s="98"/>
      <c r="W82" s="98"/>
      <c r="X82" s="98"/>
      <c r="Y82" s="349"/>
      <c r="Z82" s="261"/>
      <c r="AA82" s="93"/>
      <c r="AB82" s="93"/>
      <c r="AC82" s="55"/>
      <c r="AD82" s="107"/>
      <c r="AE82" s="158">
        <v>72</v>
      </c>
      <c r="AF82" s="14"/>
    </row>
    <row r="83" spans="1:32" ht="12.75">
      <c r="A83" s="155" t="s">
        <v>185</v>
      </c>
      <c r="B83" s="305" t="s">
        <v>262</v>
      </c>
      <c r="C83" s="228"/>
      <c r="D83" s="73"/>
      <c r="E83" s="103"/>
      <c r="F83" s="229"/>
      <c r="G83" s="235"/>
      <c r="H83" s="95"/>
      <c r="I83" s="64">
        <v>144</v>
      </c>
      <c r="J83" s="95"/>
      <c r="K83" s="96"/>
      <c r="L83" s="234"/>
      <c r="M83" s="240"/>
      <c r="N83" s="97"/>
      <c r="O83" s="241"/>
      <c r="P83" s="339"/>
      <c r="Q83" s="39"/>
      <c r="R83" s="39"/>
      <c r="S83" s="39"/>
      <c r="T83" s="164"/>
      <c r="U83" s="166"/>
      <c r="V83" s="92"/>
      <c r="W83" s="92"/>
      <c r="X83" s="92"/>
      <c r="Y83" s="347"/>
      <c r="Z83" s="255"/>
      <c r="AA83" s="93"/>
      <c r="AB83" s="93"/>
      <c r="AC83" s="55"/>
      <c r="AD83" s="107">
        <v>144</v>
      </c>
      <c r="AE83" s="158"/>
      <c r="AF83" s="14"/>
    </row>
    <row r="84" spans="1:32" ht="36" customHeight="1">
      <c r="A84" s="155" t="s">
        <v>186</v>
      </c>
      <c r="B84" s="305" t="s">
        <v>263</v>
      </c>
      <c r="C84" s="228"/>
      <c r="D84" s="73"/>
      <c r="E84" s="103"/>
      <c r="F84" s="229"/>
      <c r="G84" s="235"/>
      <c r="H84" s="95"/>
      <c r="I84" s="64">
        <v>72</v>
      </c>
      <c r="J84" s="95"/>
      <c r="K84" s="96"/>
      <c r="L84" s="234"/>
      <c r="M84" s="240"/>
      <c r="N84" s="97"/>
      <c r="O84" s="241"/>
      <c r="P84" s="339"/>
      <c r="Q84" s="39"/>
      <c r="R84" s="39"/>
      <c r="S84" s="39"/>
      <c r="T84" s="164"/>
      <c r="U84" s="166"/>
      <c r="V84" s="92"/>
      <c r="W84" s="92"/>
      <c r="X84" s="92"/>
      <c r="Y84" s="347"/>
      <c r="Z84" s="255"/>
      <c r="AA84" s="93"/>
      <c r="AB84" s="93"/>
      <c r="AC84" s="55"/>
      <c r="AD84" s="55"/>
      <c r="AE84" s="158">
        <v>72</v>
      </c>
      <c r="AF84" s="14"/>
    </row>
    <row r="85" spans="1:33" ht="36.75" customHeight="1" thickBot="1">
      <c r="A85" s="156" t="s">
        <v>187</v>
      </c>
      <c r="B85" s="307" t="s">
        <v>81</v>
      </c>
      <c r="C85" s="211"/>
      <c r="D85" s="246"/>
      <c r="E85" s="247"/>
      <c r="F85" s="248"/>
      <c r="G85" s="231"/>
      <c r="H85" s="152"/>
      <c r="I85" s="159">
        <f>SUM(M85+P85+U85+Z85)</f>
        <v>236</v>
      </c>
      <c r="J85" s="366"/>
      <c r="K85" s="160"/>
      <c r="L85" s="406"/>
      <c r="M85" s="182">
        <v>78</v>
      </c>
      <c r="N85" s="146">
        <v>34</v>
      </c>
      <c r="O85" s="183">
        <v>44</v>
      </c>
      <c r="P85" s="353">
        <v>48</v>
      </c>
      <c r="Q85" s="147">
        <v>20</v>
      </c>
      <c r="R85" s="147"/>
      <c r="S85" s="147">
        <v>28</v>
      </c>
      <c r="T85" s="186"/>
      <c r="U85" s="190">
        <v>52</v>
      </c>
      <c r="V85" s="148">
        <v>22</v>
      </c>
      <c r="W85" s="148"/>
      <c r="X85" s="148">
        <v>30</v>
      </c>
      <c r="Y85" s="191"/>
      <c r="Z85" s="209">
        <v>58</v>
      </c>
      <c r="AA85" s="138">
        <v>34</v>
      </c>
      <c r="AB85" s="138">
        <v>24</v>
      </c>
      <c r="AC85" s="138"/>
      <c r="AD85" s="138"/>
      <c r="AE85" s="139"/>
      <c r="AF85" s="14"/>
      <c r="AG85" s="7"/>
    </row>
    <row r="86" spans="1:32" ht="13.5" thickBot="1">
      <c r="A86" s="27"/>
      <c r="B86" s="32" t="s">
        <v>80</v>
      </c>
      <c r="C86" s="397"/>
      <c r="D86" s="27"/>
      <c r="E86" s="27"/>
      <c r="F86" s="27"/>
      <c r="G86" s="27"/>
      <c r="H86" s="24"/>
      <c r="I86" s="108">
        <f>SUM(M86+P86+U86+Z86)</f>
        <v>6080</v>
      </c>
      <c r="J86" s="264"/>
      <c r="K86" s="373"/>
      <c r="L86" s="265"/>
      <c r="M86" s="84">
        <f>SUM(M79:M85)</f>
        <v>1639</v>
      </c>
      <c r="N86" s="84">
        <f>SUM(N85+N8)</f>
        <v>646</v>
      </c>
      <c r="O86" s="84">
        <f>SUM(O85+O8)</f>
        <v>836</v>
      </c>
      <c r="P86" s="407">
        <f>SUM(P79:P85)</f>
        <v>1567</v>
      </c>
      <c r="Q86" s="408">
        <f>SUM(Q85+Q79)</f>
        <v>380</v>
      </c>
      <c r="R86" s="408">
        <v>216</v>
      </c>
      <c r="S86" s="408">
        <f>SUM(S85+S79)</f>
        <v>532</v>
      </c>
      <c r="T86" s="409">
        <v>324</v>
      </c>
      <c r="U86" s="360">
        <f>SUM(U79:U85)</f>
        <v>1543</v>
      </c>
      <c r="V86" s="49">
        <f>SUM(V85+V79)</f>
        <v>418</v>
      </c>
      <c r="W86" s="49">
        <v>216</v>
      </c>
      <c r="X86" s="49">
        <f>SUM(X85+X79)</f>
        <v>570</v>
      </c>
      <c r="Y86" s="49">
        <v>252</v>
      </c>
      <c r="Z86" s="54">
        <f>SUM(Z79:Z85)</f>
        <v>1331</v>
      </c>
      <c r="AA86" s="54">
        <f>SUM(AA85+AA79)</f>
        <v>646</v>
      </c>
      <c r="AB86" s="54">
        <f>SUM(AB85+AB79)</f>
        <v>456</v>
      </c>
      <c r="AC86" s="54">
        <v>72</v>
      </c>
      <c r="AD86" s="54">
        <v>144</v>
      </c>
      <c r="AE86" s="54">
        <v>72</v>
      </c>
      <c r="AF86" s="14"/>
    </row>
    <row r="87" spans="1:32" ht="12.75">
      <c r="A87" s="266"/>
      <c r="B87" s="244"/>
      <c r="C87" s="850" t="s">
        <v>80</v>
      </c>
      <c r="D87" s="851"/>
      <c r="E87" s="844" t="s">
        <v>188</v>
      </c>
      <c r="F87" s="845"/>
      <c r="G87" s="845"/>
      <c r="H87" s="846"/>
      <c r="I87" s="140"/>
      <c r="J87" s="149"/>
      <c r="K87" s="140"/>
      <c r="L87" s="371"/>
      <c r="M87" s="178">
        <v>15</v>
      </c>
      <c r="N87" s="141">
        <v>13</v>
      </c>
      <c r="O87" s="179">
        <v>13</v>
      </c>
      <c r="P87" s="337">
        <v>15</v>
      </c>
      <c r="Q87" s="39">
        <v>13</v>
      </c>
      <c r="R87" s="39"/>
      <c r="S87" s="39">
        <v>14</v>
      </c>
      <c r="T87" s="185"/>
      <c r="U87" s="361">
        <v>16</v>
      </c>
      <c r="V87" s="142">
        <v>14</v>
      </c>
      <c r="W87" s="142"/>
      <c r="X87" s="142">
        <v>15</v>
      </c>
      <c r="Y87" s="187"/>
      <c r="Z87" s="202">
        <v>19</v>
      </c>
      <c r="AA87" s="134">
        <v>16</v>
      </c>
      <c r="AB87" s="134">
        <v>10</v>
      </c>
      <c r="AC87" s="134"/>
      <c r="AD87" s="134"/>
      <c r="AE87" s="135"/>
      <c r="AF87" s="14"/>
    </row>
    <row r="88" spans="1:32" ht="12.75">
      <c r="A88" s="29"/>
      <c r="B88" s="244"/>
      <c r="C88" s="852"/>
      <c r="D88" s="853"/>
      <c r="E88" s="847" t="s">
        <v>189</v>
      </c>
      <c r="F88" s="848"/>
      <c r="G88" s="848"/>
      <c r="H88" s="849"/>
      <c r="I88" s="9"/>
      <c r="J88" s="12"/>
      <c r="K88" s="9"/>
      <c r="L88" s="370"/>
      <c r="M88" s="180"/>
      <c r="N88" s="78"/>
      <c r="O88" s="181"/>
      <c r="P88" s="338"/>
      <c r="Q88" s="39"/>
      <c r="R88" s="39"/>
      <c r="S88" s="39"/>
      <c r="T88" s="185"/>
      <c r="U88" s="355">
        <v>2</v>
      </c>
      <c r="V88" s="50"/>
      <c r="W88" s="50"/>
      <c r="X88" s="50"/>
      <c r="Y88" s="189"/>
      <c r="Z88" s="203">
        <v>2</v>
      </c>
      <c r="AA88" s="55"/>
      <c r="AB88" s="55"/>
      <c r="AC88" s="55"/>
      <c r="AD88" s="55"/>
      <c r="AE88" s="137"/>
      <c r="AF88" s="14"/>
    </row>
    <row r="89" spans="1:32" ht="12.75">
      <c r="A89" s="29"/>
      <c r="B89" s="5"/>
      <c r="C89" s="852"/>
      <c r="D89" s="853"/>
      <c r="E89" s="847" t="s">
        <v>190</v>
      </c>
      <c r="F89" s="848"/>
      <c r="G89" s="848"/>
      <c r="H89" s="849"/>
      <c r="I89" s="9"/>
      <c r="J89" s="12"/>
      <c r="K89" s="9"/>
      <c r="L89" s="370"/>
      <c r="M89" s="180">
        <v>6</v>
      </c>
      <c r="N89" s="78"/>
      <c r="O89" s="181"/>
      <c r="P89" s="338">
        <v>5</v>
      </c>
      <c r="Q89" s="39"/>
      <c r="R89" s="39"/>
      <c r="S89" s="39"/>
      <c r="T89" s="185"/>
      <c r="U89" s="355">
        <v>2</v>
      </c>
      <c r="V89" s="50"/>
      <c r="W89" s="50"/>
      <c r="X89" s="50"/>
      <c r="Y89" s="189"/>
      <c r="Z89" s="203">
        <v>3</v>
      </c>
      <c r="AA89" s="55"/>
      <c r="AB89" s="55"/>
      <c r="AC89" s="55"/>
      <c r="AD89" s="55"/>
      <c r="AE89" s="137"/>
      <c r="AF89" s="14"/>
    </row>
    <row r="90" spans="1:32" ht="12.75">
      <c r="A90" s="29"/>
      <c r="B90" s="5"/>
      <c r="C90" s="852"/>
      <c r="D90" s="853"/>
      <c r="E90" s="847" t="s">
        <v>191</v>
      </c>
      <c r="F90" s="848"/>
      <c r="G90" s="848"/>
      <c r="H90" s="849"/>
      <c r="I90" s="9"/>
      <c r="J90" s="12"/>
      <c r="K90" s="9"/>
      <c r="L90" s="370"/>
      <c r="M90" s="180">
        <v>6</v>
      </c>
      <c r="N90" s="78"/>
      <c r="O90" s="181"/>
      <c r="P90" s="338">
        <v>11</v>
      </c>
      <c r="Q90" s="39"/>
      <c r="R90" s="39"/>
      <c r="S90" s="39"/>
      <c r="T90" s="185"/>
      <c r="U90" s="355">
        <v>7</v>
      </c>
      <c r="V90" s="50"/>
      <c r="W90" s="50"/>
      <c r="X90" s="50"/>
      <c r="Y90" s="189"/>
      <c r="Z90" s="203">
        <v>10</v>
      </c>
      <c r="AA90" s="55"/>
      <c r="AB90" s="55"/>
      <c r="AC90" s="55"/>
      <c r="AD90" s="55"/>
      <c r="AE90" s="137"/>
      <c r="AF90" s="14"/>
    </row>
    <row r="91" spans="1:32" ht="13.5" thickBot="1">
      <c r="A91" s="29"/>
      <c r="B91" s="5"/>
      <c r="C91" s="854"/>
      <c r="D91" s="855"/>
      <c r="E91" s="841" t="s">
        <v>192</v>
      </c>
      <c r="F91" s="842"/>
      <c r="G91" s="842"/>
      <c r="H91" s="843"/>
      <c r="I91" s="33"/>
      <c r="J91" s="245"/>
      <c r="K91" s="9"/>
      <c r="L91" s="372"/>
      <c r="M91" s="182">
        <v>8</v>
      </c>
      <c r="N91" s="146"/>
      <c r="O91" s="183"/>
      <c r="P91" s="336">
        <v>2</v>
      </c>
      <c r="Q91" s="147"/>
      <c r="R91" s="147"/>
      <c r="S91" s="147"/>
      <c r="T91" s="186"/>
      <c r="U91" s="359"/>
      <c r="V91" s="148"/>
      <c r="W91" s="148"/>
      <c r="X91" s="148"/>
      <c r="Y91" s="191"/>
      <c r="Z91" s="209"/>
      <c r="AA91" s="138"/>
      <c r="AB91" s="138"/>
      <c r="AC91" s="138"/>
      <c r="AD91" s="138"/>
      <c r="AE91" s="139"/>
      <c r="AF91" s="14"/>
    </row>
    <row r="92" spans="1:32" ht="12.75">
      <c r="A92" s="29"/>
      <c r="B92" s="5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29"/>
      <c r="N92" s="29"/>
      <c r="O92" s="29"/>
      <c r="P92" s="21"/>
      <c r="Q92" s="29"/>
      <c r="R92" s="29"/>
      <c r="S92" s="29"/>
      <c r="T92" s="21"/>
      <c r="U92" s="21"/>
      <c r="V92" s="21"/>
      <c r="W92" s="21"/>
      <c r="X92" s="29"/>
      <c r="Y92" s="29"/>
      <c r="Z92" s="29"/>
      <c r="AA92" s="29"/>
      <c r="AB92" s="29"/>
      <c r="AC92" s="31"/>
      <c r="AD92" s="31"/>
      <c r="AE92" s="31"/>
      <c r="AF92" s="14"/>
    </row>
    <row r="93" spans="1:32" ht="12.75">
      <c r="A93" s="6"/>
      <c r="B93" s="820" t="s">
        <v>271</v>
      </c>
      <c r="C93" s="820"/>
      <c r="D93" s="820"/>
      <c r="E93" s="820"/>
      <c r="F93" s="820"/>
      <c r="G93" s="14"/>
      <c r="H93" s="14"/>
      <c r="I93" s="14"/>
      <c r="J93" s="15"/>
      <c r="K93" s="15"/>
      <c r="L93" s="15"/>
      <c r="M93" s="1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4"/>
      <c r="AD93" s="14"/>
      <c r="AE93" s="14"/>
      <c r="AF93" s="14"/>
    </row>
    <row r="94" spans="1:32" ht="17.25" customHeight="1">
      <c r="A94" s="6"/>
      <c r="B94" s="820"/>
      <c r="C94" s="820"/>
      <c r="D94" s="820"/>
      <c r="E94" s="820"/>
      <c r="F94" s="820"/>
      <c r="G94" s="827"/>
      <c r="H94" s="827"/>
      <c r="I94" s="827"/>
      <c r="J94" s="827"/>
      <c r="K94" s="827"/>
      <c r="L94" s="827"/>
      <c r="M94" s="1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4"/>
      <c r="AD94" s="14"/>
      <c r="AE94" s="14"/>
      <c r="AF94" s="14"/>
    </row>
    <row r="95" spans="1:32" ht="14.25" customHeight="1">
      <c r="A95" s="6"/>
      <c r="B95" s="35"/>
      <c r="C95" s="35"/>
      <c r="D95" s="35"/>
      <c r="E95" s="35"/>
      <c r="F95" s="35"/>
      <c r="G95" s="34"/>
      <c r="H95" s="34"/>
      <c r="I95" s="34"/>
      <c r="J95" s="34"/>
      <c r="K95" s="34"/>
      <c r="L95" s="34"/>
      <c r="M95" s="1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4"/>
      <c r="AD95" s="14"/>
      <c r="AE95" s="14"/>
      <c r="AF95" s="14"/>
    </row>
    <row r="96" spans="1:32" ht="14.25" customHeight="1">
      <c r="A96" s="13"/>
      <c r="B96" s="820" t="s">
        <v>272</v>
      </c>
      <c r="C96" s="820"/>
      <c r="D96" s="820"/>
      <c r="E96" s="820"/>
      <c r="F96" s="820"/>
      <c r="G96" s="14"/>
      <c r="H96" s="14"/>
      <c r="I96" s="14"/>
      <c r="J96" s="15"/>
      <c r="K96" s="15"/>
      <c r="L96" s="15"/>
      <c r="M96" s="1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4"/>
      <c r="AD96" s="14"/>
      <c r="AE96" s="14"/>
      <c r="AF96" s="14"/>
    </row>
    <row r="97" spans="1:32" ht="12.75" customHeight="1">
      <c r="A97" s="13"/>
      <c r="B97" s="820"/>
      <c r="C97" s="820"/>
      <c r="D97" s="820"/>
      <c r="E97" s="820"/>
      <c r="F97" s="820"/>
      <c r="G97" s="827"/>
      <c r="H97" s="827"/>
      <c r="I97" s="827"/>
      <c r="J97" s="827"/>
      <c r="K97" s="827"/>
      <c r="L97" s="827"/>
      <c r="M97" s="1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4"/>
      <c r="AD97" s="14"/>
      <c r="AE97" s="14"/>
      <c r="AF97" s="14"/>
    </row>
    <row r="98" spans="1:28" ht="12.75">
      <c r="A98" s="6"/>
      <c r="J98" s="10"/>
      <c r="K98" s="10"/>
      <c r="L98" s="10"/>
      <c r="M98" s="1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3:28" ht="12.75">
      <c r="C99" s="4"/>
      <c r="D99" s="4"/>
      <c r="E99" s="4"/>
      <c r="F99" s="4"/>
      <c r="G99" s="4"/>
      <c r="H99" s="3"/>
      <c r="I99" s="3"/>
      <c r="J99" s="3"/>
      <c r="K99" s="11"/>
      <c r="L99" s="11"/>
      <c r="M99" s="11"/>
      <c r="N99" s="3"/>
      <c r="O99" s="3"/>
      <c r="P99" s="3"/>
      <c r="Q99" s="4"/>
      <c r="R99" s="4"/>
      <c r="S99" s="4"/>
      <c r="T99" s="3"/>
      <c r="U99" s="3"/>
      <c r="V99" s="3"/>
      <c r="W99" s="3"/>
      <c r="X99" s="3"/>
      <c r="Y99" s="3"/>
      <c r="Z99" s="3"/>
      <c r="AA99" s="3"/>
      <c r="AB99" s="3"/>
    </row>
    <row r="100" spans="3:28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</sheetData>
  <sheetProtection/>
  <mergeCells count="33">
    <mergeCell ref="C2:F2"/>
    <mergeCell ref="L3:L6"/>
    <mergeCell ref="E90:H90"/>
    <mergeCell ref="D1:AE1"/>
    <mergeCell ref="I2:L2"/>
    <mergeCell ref="K3:K6"/>
    <mergeCell ref="G2:G6"/>
    <mergeCell ref="H2:H6"/>
    <mergeCell ref="Z4:Z6"/>
    <mergeCell ref="Z3:AE3"/>
    <mergeCell ref="M2:AE2"/>
    <mergeCell ref="X4:Y4"/>
    <mergeCell ref="AB5:AE5"/>
    <mergeCell ref="U3:X3"/>
    <mergeCell ref="P3:T3"/>
    <mergeCell ref="S4:T4"/>
    <mergeCell ref="B93:F94"/>
    <mergeCell ref="G94:L94"/>
    <mergeCell ref="E91:H91"/>
    <mergeCell ref="E87:H87"/>
    <mergeCell ref="E88:H88"/>
    <mergeCell ref="C87:D91"/>
    <mergeCell ref="E89:H89"/>
    <mergeCell ref="B96:F97"/>
    <mergeCell ref="M4:M6"/>
    <mergeCell ref="P4:P6"/>
    <mergeCell ref="AB4:AE4"/>
    <mergeCell ref="G97:L97"/>
    <mergeCell ref="J3:J6"/>
    <mergeCell ref="M3:O3"/>
    <mergeCell ref="U4:U6"/>
    <mergeCell ref="Q5:R5"/>
    <mergeCell ref="Q4:R4"/>
  </mergeCells>
  <printOptions horizontalCentered="1"/>
  <pageMargins left="0.984251968503937" right="0.5905511811023623" top="0.4330708661417323" bottom="0.15748031496062992" header="0" footer="0"/>
  <pageSetup horizontalDpi="600" verticalDpi="600" orientation="landscape" paperSize="9" scale="63" r:id="rId1"/>
  <rowBreaks count="2" manualBreakCount="2">
    <brk id="44" max="31" man="1"/>
    <brk id="73" max="31" man="1"/>
  </rowBreaks>
  <colBreaks count="1" manualBreakCount="1">
    <brk id="31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5"/>
  <sheetViews>
    <sheetView tabSelected="1" zoomScaleSheetLayoutView="85" zoomScalePageLayoutView="0" workbookViewId="0" topLeftCell="A13">
      <selection activeCell="P18" sqref="P18"/>
    </sheetView>
  </sheetViews>
  <sheetFormatPr defaultColWidth="9.125" defaultRowHeight="12.75"/>
  <cols>
    <col min="1" max="1" width="3.50390625" style="548" customWidth="1"/>
    <col min="2" max="2" width="9.375" style="548" customWidth="1"/>
    <col min="3" max="3" width="33.50390625" style="548" customWidth="1"/>
    <col min="4" max="18" width="4.625" style="548" customWidth="1"/>
    <col min="19" max="19" width="4.625" style="615" customWidth="1"/>
    <col min="20" max="24" width="4.625" style="548" customWidth="1"/>
    <col min="25" max="25" width="4.625" style="615" customWidth="1"/>
    <col min="26" max="28" width="4.625" style="548" customWidth="1"/>
    <col min="29" max="29" width="14.125" style="548" customWidth="1"/>
    <col min="30" max="16384" width="9.125" style="548" customWidth="1"/>
  </cols>
  <sheetData>
    <row r="1" spans="2:29" ht="15" thickBot="1">
      <c r="B1" s="549"/>
      <c r="C1" s="550" t="s">
        <v>348</v>
      </c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1"/>
      <c r="AC1" s="550"/>
    </row>
    <row r="2" spans="2:29" ht="38.25" customHeight="1" thickBot="1">
      <c r="B2" s="552" t="s">
        <v>54</v>
      </c>
      <c r="C2" s="553" t="s">
        <v>314</v>
      </c>
      <c r="D2" s="922" t="s">
        <v>267</v>
      </c>
      <c r="E2" s="930"/>
      <c r="F2" s="921" t="s">
        <v>316</v>
      </c>
      <c r="G2" s="904" t="s">
        <v>317</v>
      </c>
      <c r="H2" s="931" t="s">
        <v>325</v>
      </c>
      <c r="I2" s="931"/>
      <c r="J2" s="931"/>
      <c r="K2" s="931"/>
      <c r="L2" s="932"/>
      <c r="M2" s="894" t="s">
        <v>328</v>
      </c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6" t="s">
        <v>38</v>
      </c>
    </row>
    <row r="3" spans="2:29" ht="14.25" customHeight="1">
      <c r="B3" s="554"/>
      <c r="C3" s="555"/>
      <c r="D3" s="898" t="s">
        <v>315</v>
      </c>
      <c r="E3" s="901" t="s">
        <v>354</v>
      </c>
      <c r="F3" s="902"/>
      <c r="G3" s="905"/>
      <c r="H3" s="933" t="s">
        <v>318</v>
      </c>
      <c r="I3" s="921" t="s">
        <v>319</v>
      </c>
      <c r="J3" s="922" t="s">
        <v>320</v>
      </c>
      <c r="K3" s="923"/>
      <c r="L3" s="924"/>
      <c r="M3" s="891" t="s">
        <v>60</v>
      </c>
      <c r="N3" s="892"/>
      <c r="O3" s="892"/>
      <c r="P3" s="893"/>
      <c r="Q3" s="891" t="s">
        <v>61</v>
      </c>
      <c r="R3" s="892"/>
      <c r="S3" s="892"/>
      <c r="T3" s="892"/>
      <c r="U3" s="892"/>
      <c r="V3" s="893"/>
      <c r="W3" s="891" t="s">
        <v>62</v>
      </c>
      <c r="X3" s="892"/>
      <c r="Y3" s="892"/>
      <c r="Z3" s="892"/>
      <c r="AA3" s="892"/>
      <c r="AB3" s="892"/>
      <c r="AC3" s="897"/>
    </row>
    <row r="4" spans="2:29" ht="13.5" customHeight="1">
      <c r="B4" s="554"/>
      <c r="C4" s="555"/>
      <c r="D4" s="899"/>
      <c r="E4" s="902"/>
      <c r="F4" s="902"/>
      <c r="G4" s="905"/>
      <c r="H4" s="934"/>
      <c r="I4" s="902"/>
      <c r="J4" s="901" t="s">
        <v>321</v>
      </c>
      <c r="K4" s="908" t="s">
        <v>322</v>
      </c>
      <c r="L4" s="909"/>
      <c r="M4" s="556">
        <v>1</v>
      </c>
      <c r="N4" s="557"/>
      <c r="O4" s="558">
        <v>2</v>
      </c>
      <c r="P4" s="559"/>
      <c r="Q4" s="925">
        <v>3</v>
      </c>
      <c r="R4" s="926"/>
      <c r="S4" s="927"/>
      <c r="T4" s="928">
        <v>4</v>
      </c>
      <c r="U4" s="926"/>
      <c r="V4" s="929"/>
      <c r="W4" s="556">
        <v>5</v>
      </c>
      <c r="X4" s="560"/>
      <c r="Y4" s="561"/>
      <c r="Z4" s="558">
        <v>6</v>
      </c>
      <c r="AA4" s="560"/>
      <c r="AB4" s="562"/>
      <c r="AC4" s="897"/>
    </row>
    <row r="5" spans="2:29" ht="10.5" customHeight="1">
      <c r="B5" s="554"/>
      <c r="C5" s="555"/>
      <c r="D5" s="899"/>
      <c r="E5" s="902"/>
      <c r="F5" s="902"/>
      <c r="G5" s="905"/>
      <c r="H5" s="934"/>
      <c r="I5" s="902"/>
      <c r="J5" s="902"/>
      <c r="K5" s="901" t="s">
        <v>323</v>
      </c>
      <c r="L5" s="907" t="s">
        <v>324</v>
      </c>
      <c r="M5" s="556" t="s">
        <v>326</v>
      </c>
      <c r="N5" s="557"/>
      <c r="O5" s="558" t="s">
        <v>326</v>
      </c>
      <c r="P5" s="559"/>
      <c r="Q5" s="556" t="s">
        <v>326</v>
      </c>
      <c r="R5" s="562"/>
      <c r="S5" s="557"/>
      <c r="T5" s="558" t="s">
        <v>326</v>
      </c>
      <c r="U5" s="560"/>
      <c r="V5" s="563"/>
      <c r="W5" s="556" t="s">
        <v>326</v>
      </c>
      <c r="X5" s="560"/>
      <c r="Y5" s="561"/>
      <c r="Z5" s="558" t="s">
        <v>326</v>
      </c>
      <c r="AA5" s="560"/>
      <c r="AB5" s="562"/>
      <c r="AC5" s="897"/>
    </row>
    <row r="6" spans="2:29" ht="125.25" customHeight="1">
      <c r="B6" s="564"/>
      <c r="C6" s="565"/>
      <c r="D6" s="900"/>
      <c r="E6" s="903"/>
      <c r="F6" s="903"/>
      <c r="G6" s="906"/>
      <c r="H6" s="935"/>
      <c r="I6" s="903"/>
      <c r="J6" s="903"/>
      <c r="K6" s="903"/>
      <c r="L6" s="906"/>
      <c r="M6" s="566" t="s">
        <v>350</v>
      </c>
      <c r="N6" s="567" t="s">
        <v>319</v>
      </c>
      <c r="O6" s="567" t="s">
        <v>355</v>
      </c>
      <c r="P6" s="568" t="s">
        <v>319</v>
      </c>
      <c r="Q6" s="566" t="s">
        <v>437</v>
      </c>
      <c r="R6" s="567" t="s">
        <v>319</v>
      </c>
      <c r="S6" s="569" t="s">
        <v>349</v>
      </c>
      <c r="T6" s="567" t="s">
        <v>50</v>
      </c>
      <c r="U6" s="567" t="s">
        <v>319</v>
      </c>
      <c r="V6" s="570" t="s">
        <v>349</v>
      </c>
      <c r="W6" s="571" t="s">
        <v>439</v>
      </c>
      <c r="X6" s="567" t="s">
        <v>319</v>
      </c>
      <c r="Y6" s="569" t="s">
        <v>327</v>
      </c>
      <c r="Z6" s="567" t="s">
        <v>51</v>
      </c>
      <c r="AA6" s="567" t="s">
        <v>319</v>
      </c>
      <c r="AB6" s="572" t="s">
        <v>327</v>
      </c>
      <c r="AC6" s="897"/>
    </row>
    <row r="7" spans="1:31" ht="13.5" thickBot="1">
      <c r="A7" s="573"/>
      <c r="B7" s="574">
        <v>1</v>
      </c>
      <c r="C7" s="575">
        <v>2</v>
      </c>
      <c r="D7" s="576">
        <v>3</v>
      </c>
      <c r="E7" s="575">
        <v>4</v>
      </c>
      <c r="F7" s="576">
        <v>5</v>
      </c>
      <c r="G7" s="577">
        <v>6</v>
      </c>
      <c r="H7" s="574">
        <v>7</v>
      </c>
      <c r="I7" s="575">
        <v>8</v>
      </c>
      <c r="J7" s="576">
        <v>9</v>
      </c>
      <c r="K7" s="575">
        <v>10</v>
      </c>
      <c r="L7" s="578">
        <v>11</v>
      </c>
      <c r="M7" s="579">
        <v>12</v>
      </c>
      <c r="N7" s="576">
        <v>13</v>
      </c>
      <c r="O7" s="575">
        <v>14</v>
      </c>
      <c r="P7" s="580">
        <v>15</v>
      </c>
      <c r="Q7" s="579">
        <v>16</v>
      </c>
      <c r="R7" s="576">
        <v>17</v>
      </c>
      <c r="S7" s="575">
        <v>18</v>
      </c>
      <c r="T7" s="576">
        <v>19</v>
      </c>
      <c r="U7" s="575">
        <v>20</v>
      </c>
      <c r="V7" s="578">
        <v>21</v>
      </c>
      <c r="W7" s="581">
        <v>22</v>
      </c>
      <c r="X7" s="576">
        <v>23</v>
      </c>
      <c r="Y7" s="575">
        <v>24</v>
      </c>
      <c r="Z7" s="576">
        <v>25</v>
      </c>
      <c r="AA7" s="575">
        <v>26</v>
      </c>
      <c r="AB7" s="580">
        <v>27</v>
      </c>
      <c r="AC7" s="582"/>
      <c r="AE7" s="583"/>
    </row>
    <row r="8" spans="1:29" s="598" customFormat="1" ht="24" customHeight="1">
      <c r="A8" s="584"/>
      <c r="B8" s="585" t="s">
        <v>400</v>
      </c>
      <c r="C8" s="586" t="s">
        <v>39</v>
      </c>
      <c r="D8" s="587">
        <f>D9+D17+D22+D25</f>
        <v>3</v>
      </c>
      <c r="E8" s="587">
        <f>E9+E17+E22+E25+E19</f>
        <v>10</v>
      </c>
      <c r="F8" s="588">
        <v>0</v>
      </c>
      <c r="G8" s="589">
        <v>0</v>
      </c>
      <c r="H8" s="590">
        <f>H9+H17+H25+H19+H22+H27</f>
        <v>3078</v>
      </c>
      <c r="I8" s="587">
        <f>I9+I17+I25+I19+I22+I27</f>
        <v>1026</v>
      </c>
      <c r="J8" s="587">
        <f>J9+J17+J25+J19+J22</f>
        <v>2052</v>
      </c>
      <c r="K8" s="587">
        <f>K9+K17+K25+K19+K22</f>
        <v>1416</v>
      </c>
      <c r="L8" s="591">
        <f>L9+L17+L25+L19+L22</f>
        <v>636</v>
      </c>
      <c r="M8" s="592">
        <f>M9+M17+M25+M19+M22</f>
        <v>578</v>
      </c>
      <c r="N8" s="593">
        <f>N9+N17+N25+N19+N22</f>
        <v>290</v>
      </c>
      <c r="O8" s="593">
        <f aca="true" t="shared" si="0" ref="O8:AB8">O9+O17+O25+O19+O22</f>
        <v>660</v>
      </c>
      <c r="P8" s="594">
        <f t="shared" si="0"/>
        <v>332</v>
      </c>
      <c r="Q8" s="592">
        <f t="shared" si="0"/>
        <v>364</v>
      </c>
      <c r="R8" s="593">
        <f t="shared" si="0"/>
        <v>184</v>
      </c>
      <c r="S8" s="593">
        <f t="shared" si="0"/>
        <v>0</v>
      </c>
      <c r="T8" s="593">
        <f t="shared" si="0"/>
        <v>324</v>
      </c>
      <c r="U8" s="593">
        <f>U9+U17+U25+U19+U22</f>
        <v>158</v>
      </c>
      <c r="V8" s="595">
        <f t="shared" si="0"/>
        <v>0</v>
      </c>
      <c r="W8" s="596">
        <f t="shared" si="0"/>
        <v>102</v>
      </c>
      <c r="X8" s="593">
        <f t="shared" si="0"/>
        <v>52</v>
      </c>
      <c r="Y8" s="593">
        <f t="shared" si="0"/>
        <v>0</v>
      </c>
      <c r="Z8" s="593">
        <f t="shared" si="0"/>
        <v>24</v>
      </c>
      <c r="AA8" s="593">
        <f t="shared" si="0"/>
        <v>10</v>
      </c>
      <c r="AB8" s="595">
        <f t="shared" si="0"/>
        <v>0</v>
      </c>
      <c r="AC8" s="597"/>
    </row>
    <row r="9" spans="1:29" s="598" customFormat="1" ht="12" customHeight="1">
      <c r="A9" s="584"/>
      <c r="B9" s="599" t="s">
        <v>401</v>
      </c>
      <c r="C9" s="600" t="s">
        <v>40</v>
      </c>
      <c r="D9" s="601">
        <v>1</v>
      </c>
      <c r="E9" s="601">
        <v>6</v>
      </c>
      <c r="F9" s="601">
        <f>SUM(F10:F16)</f>
        <v>0</v>
      </c>
      <c r="G9" s="602">
        <f>SUM(G10:G16)</f>
        <v>0</v>
      </c>
      <c r="H9" s="603">
        <f>SUM(H10:H16)</f>
        <v>1402</v>
      </c>
      <c r="I9" s="601">
        <f aca="true" t="shared" si="1" ref="I9:AA9">SUM(I10:I16)</f>
        <v>460</v>
      </c>
      <c r="J9" s="601">
        <f t="shared" si="1"/>
        <v>942</v>
      </c>
      <c r="K9" s="601">
        <f t="shared" si="1"/>
        <v>570</v>
      </c>
      <c r="L9" s="602">
        <f t="shared" si="1"/>
        <v>372</v>
      </c>
      <c r="M9" s="599">
        <f t="shared" si="1"/>
        <v>278</v>
      </c>
      <c r="N9" s="601">
        <f t="shared" si="1"/>
        <v>146</v>
      </c>
      <c r="O9" s="601">
        <f t="shared" si="1"/>
        <v>362</v>
      </c>
      <c r="P9" s="604">
        <f t="shared" si="1"/>
        <v>172</v>
      </c>
      <c r="Q9" s="599">
        <f t="shared" si="1"/>
        <v>156</v>
      </c>
      <c r="R9" s="601">
        <f t="shared" si="1"/>
        <v>84</v>
      </c>
      <c r="S9" s="601">
        <f t="shared" si="1"/>
        <v>0</v>
      </c>
      <c r="T9" s="601">
        <f t="shared" si="1"/>
        <v>114</v>
      </c>
      <c r="U9" s="601">
        <f t="shared" si="1"/>
        <v>44</v>
      </c>
      <c r="V9" s="602">
        <f t="shared" si="1"/>
        <v>0</v>
      </c>
      <c r="W9" s="603">
        <f t="shared" si="1"/>
        <v>32</v>
      </c>
      <c r="X9" s="601">
        <f>SUM(X10:X16)</f>
        <v>14</v>
      </c>
      <c r="Y9" s="601">
        <f>SUM(Y10:Y16)</f>
        <v>0</v>
      </c>
      <c r="Z9" s="601">
        <f t="shared" si="1"/>
        <v>0</v>
      </c>
      <c r="AA9" s="601">
        <f t="shared" si="1"/>
        <v>0</v>
      </c>
      <c r="AB9" s="602">
        <f>SUM(AB10:AB16)</f>
        <v>0</v>
      </c>
      <c r="AC9" s="605"/>
    </row>
    <row r="10" spans="1:29" ht="12" customHeight="1">
      <c r="A10" s="573"/>
      <c r="B10" s="606" t="s">
        <v>402</v>
      </c>
      <c r="C10" s="607" t="s">
        <v>423</v>
      </c>
      <c r="D10" s="608">
        <v>2</v>
      </c>
      <c r="E10" s="608"/>
      <c r="F10" s="609"/>
      <c r="G10" s="610"/>
      <c r="H10" s="611">
        <f aca="true" t="shared" si="2" ref="H10:H16">I10+J10</f>
        <v>100</v>
      </c>
      <c r="I10" s="608">
        <v>30</v>
      </c>
      <c r="J10" s="608">
        <v>70</v>
      </c>
      <c r="K10" s="608">
        <v>70</v>
      </c>
      <c r="L10" s="612"/>
      <c r="M10" s="606">
        <v>34</v>
      </c>
      <c r="N10" s="608">
        <v>16</v>
      </c>
      <c r="O10" s="608">
        <v>36</v>
      </c>
      <c r="P10" s="613">
        <v>14</v>
      </c>
      <c r="Q10" s="606"/>
      <c r="R10" s="608"/>
      <c r="S10" s="608"/>
      <c r="T10" s="608"/>
      <c r="U10" s="608"/>
      <c r="V10" s="612"/>
      <c r="W10" s="611"/>
      <c r="X10" s="608"/>
      <c r="Y10" s="608"/>
      <c r="Z10" s="608"/>
      <c r="AA10" s="608"/>
      <c r="AB10" s="612"/>
      <c r="AC10" s="614"/>
    </row>
    <row r="11" spans="1:29" ht="12" customHeight="1">
      <c r="A11" s="573"/>
      <c r="B11" s="606" t="s">
        <v>403</v>
      </c>
      <c r="C11" s="607" t="s">
        <v>106</v>
      </c>
      <c r="D11" s="608"/>
      <c r="E11" s="608">
        <v>5</v>
      </c>
      <c r="F11" s="608"/>
      <c r="G11" s="612"/>
      <c r="H11" s="611">
        <f t="shared" si="2"/>
        <v>310</v>
      </c>
      <c r="I11" s="608">
        <v>100</v>
      </c>
      <c r="J11" s="608">
        <v>210</v>
      </c>
      <c r="K11" s="608">
        <v>210</v>
      </c>
      <c r="L11" s="612"/>
      <c r="M11" s="606">
        <v>34</v>
      </c>
      <c r="N11" s="608">
        <v>18</v>
      </c>
      <c r="O11" s="608">
        <v>74</v>
      </c>
      <c r="P11" s="613">
        <v>32</v>
      </c>
      <c r="Q11" s="606">
        <v>34</v>
      </c>
      <c r="R11" s="608">
        <v>20</v>
      </c>
      <c r="S11" s="608"/>
      <c r="T11" s="608">
        <v>36</v>
      </c>
      <c r="U11" s="608">
        <v>16</v>
      </c>
      <c r="V11" s="612"/>
      <c r="W11" s="611">
        <v>32</v>
      </c>
      <c r="X11" s="608">
        <v>14</v>
      </c>
      <c r="Z11" s="608"/>
      <c r="AA11" s="608"/>
      <c r="AB11" s="612"/>
      <c r="AC11" s="614"/>
    </row>
    <row r="12" spans="1:29" ht="12" customHeight="1">
      <c r="A12" s="573"/>
      <c r="B12" s="606" t="s">
        <v>404</v>
      </c>
      <c r="C12" s="607" t="s">
        <v>75</v>
      </c>
      <c r="D12" s="608"/>
      <c r="E12" s="608">
        <v>4</v>
      </c>
      <c r="F12" s="608"/>
      <c r="G12" s="612"/>
      <c r="H12" s="611">
        <f t="shared" si="2"/>
        <v>284</v>
      </c>
      <c r="I12" s="608">
        <v>94</v>
      </c>
      <c r="J12" s="608">
        <v>190</v>
      </c>
      <c r="K12" s="608"/>
      <c r="L12" s="612">
        <v>190</v>
      </c>
      <c r="M12" s="606">
        <v>34</v>
      </c>
      <c r="N12" s="608">
        <v>18</v>
      </c>
      <c r="O12" s="608">
        <v>44</v>
      </c>
      <c r="P12" s="613">
        <v>24</v>
      </c>
      <c r="Q12" s="606">
        <v>64</v>
      </c>
      <c r="R12" s="608">
        <v>36</v>
      </c>
      <c r="S12" s="608"/>
      <c r="T12" s="608">
        <v>48</v>
      </c>
      <c r="U12" s="608">
        <v>16</v>
      </c>
      <c r="V12" s="612"/>
      <c r="W12" s="611"/>
      <c r="X12" s="608"/>
      <c r="Z12" s="608"/>
      <c r="AA12" s="608"/>
      <c r="AB12" s="612"/>
      <c r="AC12" s="614"/>
    </row>
    <row r="13" spans="1:29" ht="12" customHeight="1">
      <c r="A13" s="573"/>
      <c r="B13" s="606" t="s">
        <v>405</v>
      </c>
      <c r="C13" s="607" t="s">
        <v>41</v>
      </c>
      <c r="D13" s="608"/>
      <c r="E13" s="608">
        <v>3</v>
      </c>
      <c r="F13" s="608"/>
      <c r="G13" s="612"/>
      <c r="H13" s="611">
        <f t="shared" si="2"/>
        <v>270</v>
      </c>
      <c r="I13" s="608">
        <v>90</v>
      </c>
      <c r="J13" s="608">
        <v>180</v>
      </c>
      <c r="K13" s="608">
        <v>180</v>
      </c>
      <c r="L13" s="612"/>
      <c r="M13" s="606">
        <v>56</v>
      </c>
      <c r="N13" s="608">
        <v>30</v>
      </c>
      <c r="O13" s="608">
        <v>94</v>
      </c>
      <c r="P13" s="613">
        <v>48</v>
      </c>
      <c r="Q13" s="606">
        <v>30</v>
      </c>
      <c r="R13" s="608">
        <v>12</v>
      </c>
      <c r="S13" s="608"/>
      <c r="T13" s="608"/>
      <c r="U13" s="608"/>
      <c r="V13" s="612"/>
      <c r="W13" s="611"/>
      <c r="X13" s="608"/>
      <c r="Z13" s="608"/>
      <c r="AA13" s="608"/>
      <c r="AB13" s="612"/>
      <c r="AC13" s="614"/>
    </row>
    <row r="14" spans="1:29" ht="12" customHeight="1">
      <c r="A14" s="573"/>
      <c r="B14" s="606" t="s">
        <v>406</v>
      </c>
      <c r="C14" s="607" t="s">
        <v>425</v>
      </c>
      <c r="D14" s="608"/>
      <c r="E14" s="609">
        <v>1</v>
      </c>
      <c r="F14" s="608"/>
      <c r="G14" s="612"/>
      <c r="H14" s="611">
        <f t="shared" si="2"/>
        <v>54</v>
      </c>
      <c r="I14" s="608">
        <v>18</v>
      </c>
      <c r="J14" s="608">
        <v>36</v>
      </c>
      <c r="K14" s="608">
        <v>36</v>
      </c>
      <c r="L14" s="612"/>
      <c r="M14" s="606">
        <v>36</v>
      </c>
      <c r="N14" s="608">
        <v>18</v>
      </c>
      <c r="O14" s="608"/>
      <c r="P14" s="613"/>
      <c r="Q14" s="606"/>
      <c r="R14" s="608"/>
      <c r="S14" s="608"/>
      <c r="T14" s="608"/>
      <c r="U14" s="608"/>
      <c r="V14" s="612"/>
      <c r="W14" s="611"/>
      <c r="X14" s="608"/>
      <c r="Z14" s="608"/>
      <c r="AA14" s="608"/>
      <c r="AB14" s="612"/>
      <c r="AC14" s="614"/>
    </row>
    <row r="15" spans="1:29" ht="12" customHeight="1">
      <c r="A15" s="573"/>
      <c r="B15" s="606" t="s">
        <v>407</v>
      </c>
      <c r="C15" s="607" t="s">
        <v>114</v>
      </c>
      <c r="D15" s="608"/>
      <c r="E15" s="608">
        <v>4</v>
      </c>
      <c r="F15" s="608"/>
      <c r="G15" s="612"/>
      <c r="H15" s="611">
        <f t="shared" si="2"/>
        <v>274</v>
      </c>
      <c r="I15" s="608">
        <v>92</v>
      </c>
      <c r="J15" s="608">
        <v>182</v>
      </c>
      <c r="K15" s="608"/>
      <c r="L15" s="612">
        <v>182</v>
      </c>
      <c r="M15" s="606">
        <v>50</v>
      </c>
      <c r="N15" s="608">
        <v>30</v>
      </c>
      <c r="O15" s="608">
        <v>74</v>
      </c>
      <c r="P15" s="613">
        <v>34</v>
      </c>
      <c r="Q15" s="606">
        <v>28</v>
      </c>
      <c r="R15" s="608">
        <v>16</v>
      </c>
      <c r="S15" s="608"/>
      <c r="T15" s="608">
        <v>30</v>
      </c>
      <c r="U15" s="608">
        <v>12</v>
      </c>
      <c r="V15" s="612"/>
      <c r="W15" s="611"/>
      <c r="X15" s="608"/>
      <c r="Z15" s="608"/>
      <c r="AA15" s="608"/>
      <c r="AB15" s="612"/>
      <c r="AC15" s="614"/>
    </row>
    <row r="16" spans="1:29" ht="12" customHeight="1">
      <c r="A16" s="573"/>
      <c r="B16" s="606" t="s">
        <v>408</v>
      </c>
      <c r="C16" s="607" t="s">
        <v>115</v>
      </c>
      <c r="D16" s="608"/>
      <c r="E16" s="608">
        <v>2</v>
      </c>
      <c r="F16" s="608"/>
      <c r="G16" s="612"/>
      <c r="H16" s="611">
        <f t="shared" si="2"/>
        <v>110</v>
      </c>
      <c r="I16" s="608">
        <v>36</v>
      </c>
      <c r="J16" s="608">
        <v>74</v>
      </c>
      <c r="K16" s="608">
        <v>74</v>
      </c>
      <c r="L16" s="612"/>
      <c r="M16" s="606">
        <v>34</v>
      </c>
      <c r="N16" s="608">
        <v>16</v>
      </c>
      <c r="O16" s="608">
        <v>40</v>
      </c>
      <c r="P16" s="613">
        <v>20</v>
      </c>
      <c r="Q16" s="606"/>
      <c r="R16" s="608"/>
      <c r="S16" s="608"/>
      <c r="T16" s="608"/>
      <c r="U16" s="608"/>
      <c r="V16" s="612"/>
      <c r="W16" s="611"/>
      <c r="X16" s="608"/>
      <c r="Z16" s="608"/>
      <c r="AA16" s="608"/>
      <c r="AB16" s="612"/>
      <c r="AC16" s="614"/>
    </row>
    <row r="17" spans="1:29" s="598" customFormat="1" ht="24">
      <c r="A17" s="584"/>
      <c r="B17" s="599" t="s">
        <v>410</v>
      </c>
      <c r="C17" s="616" t="s">
        <v>42</v>
      </c>
      <c r="D17" s="601">
        <v>1</v>
      </c>
      <c r="E17" s="601">
        <v>0</v>
      </c>
      <c r="F17" s="601">
        <v>0</v>
      </c>
      <c r="G17" s="602">
        <v>0</v>
      </c>
      <c r="H17" s="603">
        <f>SUM(H18)</f>
        <v>436</v>
      </c>
      <c r="I17" s="601">
        <f aca="true" t="shared" si="3" ref="I17:AA17">SUM(I18)</f>
        <v>146</v>
      </c>
      <c r="J17" s="601">
        <f t="shared" si="3"/>
        <v>290</v>
      </c>
      <c r="K17" s="601">
        <f t="shared" si="3"/>
        <v>150</v>
      </c>
      <c r="L17" s="602">
        <f t="shared" si="3"/>
        <v>140</v>
      </c>
      <c r="M17" s="599">
        <f t="shared" si="3"/>
        <v>50</v>
      </c>
      <c r="N17" s="601">
        <f t="shared" si="3"/>
        <v>26</v>
      </c>
      <c r="O17" s="601">
        <f t="shared" si="3"/>
        <v>64</v>
      </c>
      <c r="P17" s="604">
        <f t="shared" si="3"/>
        <v>40</v>
      </c>
      <c r="Q17" s="599">
        <f t="shared" si="3"/>
        <v>64</v>
      </c>
      <c r="R17" s="601">
        <f t="shared" si="3"/>
        <v>26</v>
      </c>
      <c r="S17" s="601"/>
      <c r="T17" s="601">
        <f>SUM(T18)</f>
        <v>66</v>
      </c>
      <c r="U17" s="601">
        <f>SUM(U18)</f>
        <v>36</v>
      </c>
      <c r="V17" s="602">
        <f>SUM(V18)</f>
        <v>0</v>
      </c>
      <c r="W17" s="603">
        <f>SUM(W18)</f>
        <v>46</v>
      </c>
      <c r="X17" s="601">
        <f>SUM(X18)</f>
        <v>18</v>
      </c>
      <c r="Y17" s="617"/>
      <c r="Z17" s="601">
        <f t="shared" si="3"/>
        <v>0</v>
      </c>
      <c r="AA17" s="601">
        <f t="shared" si="3"/>
        <v>0</v>
      </c>
      <c r="AB17" s="602">
        <f>SUM(AB18)</f>
        <v>0</v>
      </c>
      <c r="AC17" s="605"/>
    </row>
    <row r="18" spans="1:29" ht="12.75">
      <c r="A18" s="573"/>
      <c r="B18" s="606" t="s">
        <v>411</v>
      </c>
      <c r="C18" s="607" t="s">
        <v>436</v>
      </c>
      <c r="D18" s="608">
        <v>5</v>
      </c>
      <c r="E18" s="608"/>
      <c r="F18" s="608"/>
      <c r="G18" s="612"/>
      <c r="H18" s="611">
        <f>I18+J18</f>
        <v>436</v>
      </c>
      <c r="I18" s="608">
        <v>146</v>
      </c>
      <c r="J18" s="608">
        <v>290</v>
      </c>
      <c r="K18" s="608">
        <v>150</v>
      </c>
      <c r="L18" s="612">
        <v>140</v>
      </c>
      <c r="M18" s="606">
        <v>50</v>
      </c>
      <c r="N18" s="608">
        <v>26</v>
      </c>
      <c r="O18" s="608">
        <v>64</v>
      </c>
      <c r="P18" s="613">
        <v>40</v>
      </c>
      <c r="Q18" s="606">
        <v>64</v>
      </c>
      <c r="R18" s="608">
        <v>26</v>
      </c>
      <c r="S18" s="608"/>
      <c r="T18" s="608">
        <v>66</v>
      </c>
      <c r="U18" s="608">
        <v>36</v>
      </c>
      <c r="V18" s="612"/>
      <c r="W18" s="611">
        <v>46</v>
      </c>
      <c r="X18" s="608">
        <v>18</v>
      </c>
      <c r="Z18" s="608"/>
      <c r="AA18" s="608"/>
      <c r="AB18" s="612"/>
      <c r="AC18" s="614"/>
    </row>
    <row r="19" spans="1:29" s="598" customFormat="1" ht="36">
      <c r="A19" s="584"/>
      <c r="B19" s="599" t="s">
        <v>401</v>
      </c>
      <c r="C19" s="600" t="s">
        <v>43</v>
      </c>
      <c r="D19" s="601">
        <v>1</v>
      </c>
      <c r="E19" s="601">
        <v>1</v>
      </c>
      <c r="F19" s="601">
        <f>SUM(F21:F26)</f>
        <v>0</v>
      </c>
      <c r="G19" s="602">
        <f>SUM(G21:G26)</f>
        <v>0</v>
      </c>
      <c r="H19" s="603">
        <f>SUM(H20:H21)</f>
        <v>388</v>
      </c>
      <c r="I19" s="601">
        <f aca="true" t="shared" si="4" ref="I19:AA19">SUM(I20:I21)</f>
        <v>128</v>
      </c>
      <c r="J19" s="601">
        <f t="shared" si="4"/>
        <v>260</v>
      </c>
      <c r="K19" s="601">
        <f t="shared" si="4"/>
        <v>240</v>
      </c>
      <c r="L19" s="602">
        <f t="shared" si="4"/>
        <v>20</v>
      </c>
      <c r="M19" s="599">
        <f t="shared" si="4"/>
        <v>60</v>
      </c>
      <c r="N19" s="601">
        <f t="shared" si="4"/>
        <v>30</v>
      </c>
      <c r="O19" s="601">
        <f t="shared" si="4"/>
        <v>80</v>
      </c>
      <c r="P19" s="604">
        <f t="shared" si="4"/>
        <v>42</v>
      </c>
      <c r="Q19" s="599">
        <f t="shared" si="4"/>
        <v>78</v>
      </c>
      <c r="R19" s="601">
        <f t="shared" si="4"/>
        <v>38</v>
      </c>
      <c r="S19" s="601"/>
      <c r="T19" s="601">
        <f>SUM(T20:T21)</f>
        <v>42</v>
      </c>
      <c r="U19" s="601">
        <f>SUM(U20:U21)</f>
        <v>18</v>
      </c>
      <c r="V19" s="602">
        <f>SUM(V20:V21)</f>
        <v>0</v>
      </c>
      <c r="W19" s="603">
        <f>SUM(W20:W21)</f>
        <v>0</v>
      </c>
      <c r="X19" s="601">
        <f>SUM(X20:X21)</f>
        <v>0</v>
      </c>
      <c r="Y19" s="617"/>
      <c r="Z19" s="601">
        <f t="shared" si="4"/>
        <v>0</v>
      </c>
      <c r="AA19" s="601">
        <f t="shared" si="4"/>
        <v>0</v>
      </c>
      <c r="AB19" s="602">
        <f>SUM(AB20:AB21)</f>
        <v>0</v>
      </c>
      <c r="AC19" s="605"/>
    </row>
    <row r="20" spans="1:29" ht="12.75">
      <c r="A20" s="573"/>
      <c r="B20" s="606" t="s">
        <v>409</v>
      </c>
      <c r="C20" s="607" t="s">
        <v>44</v>
      </c>
      <c r="D20" s="608">
        <v>4</v>
      </c>
      <c r="E20" s="608"/>
      <c r="F20" s="608"/>
      <c r="G20" s="612"/>
      <c r="H20" s="611">
        <f>I20+J20</f>
        <v>116</v>
      </c>
      <c r="I20" s="608">
        <v>38</v>
      </c>
      <c r="J20" s="608">
        <v>78</v>
      </c>
      <c r="K20" s="608">
        <v>78</v>
      </c>
      <c r="L20" s="612"/>
      <c r="M20" s="606"/>
      <c r="N20" s="608"/>
      <c r="O20" s="608"/>
      <c r="P20" s="613"/>
      <c r="Q20" s="606">
        <v>36</v>
      </c>
      <c r="R20" s="608">
        <v>20</v>
      </c>
      <c r="S20" s="608"/>
      <c r="T20" s="608">
        <v>42</v>
      </c>
      <c r="U20" s="608">
        <v>18</v>
      </c>
      <c r="V20" s="612"/>
      <c r="W20" s="611"/>
      <c r="X20" s="608"/>
      <c r="Z20" s="608"/>
      <c r="AA20" s="608"/>
      <c r="AB20" s="612"/>
      <c r="AC20" s="614"/>
    </row>
    <row r="21" spans="1:29" ht="12.75">
      <c r="A21" s="573"/>
      <c r="B21" s="606" t="s">
        <v>420</v>
      </c>
      <c r="C21" s="607" t="s">
        <v>111</v>
      </c>
      <c r="D21" s="608"/>
      <c r="E21" s="608">
        <v>3</v>
      </c>
      <c r="F21" s="608"/>
      <c r="G21" s="612"/>
      <c r="H21" s="611">
        <f>I21+J21</f>
        <v>272</v>
      </c>
      <c r="I21" s="608">
        <v>90</v>
      </c>
      <c r="J21" s="608">
        <v>182</v>
      </c>
      <c r="K21" s="608">
        <v>162</v>
      </c>
      <c r="L21" s="612">
        <v>20</v>
      </c>
      <c r="M21" s="606">
        <v>60</v>
      </c>
      <c r="N21" s="608">
        <v>30</v>
      </c>
      <c r="O21" s="608">
        <v>80</v>
      </c>
      <c r="P21" s="613">
        <v>42</v>
      </c>
      <c r="Q21" s="606">
        <v>42</v>
      </c>
      <c r="R21" s="608">
        <v>18</v>
      </c>
      <c r="S21" s="608"/>
      <c r="T21" s="608"/>
      <c r="U21" s="608"/>
      <c r="V21" s="612"/>
      <c r="W21" s="611"/>
      <c r="X21" s="608"/>
      <c r="Z21" s="608"/>
      <c r="AA21" s="608"/>
      <c r="AB21" s="612"/>
      <c r="AC21" s="614"/>
    </row>
    <row r="22" spans="1:29" s="598" customFormat="1" ht="36">
      <c r="A22" s="584"/>
      <c r="B22" s="599" t="s">
        <v>410</v>
      </c>
      <c r="C22" s="600" t="s">
        <v>45</v>
      </c>
      <c r="D22" s="601">
        <v>1</v>
      </c>
      <c r="E22" s="601">
        <v>1</v>
      </c>
      <c r="F22" s="601">
        <v>0</v>
      </c>
      <c r="G22" s="602">
        <v>0</v>
      </c>
      <c r="H22" s="603">
        <f>SUM(H23:H24)</f>
        <v>724</v>
      </c>
      <c r="I22" s="601">
        <f aca="true" t="shared" si="5" ref="I22:AA22">SUM(I23:I24)</f>
        <v>236</v>
      </c>
      <c r="J22" s="601">
        <f>SUM(J23:J24)</f>
        <v>488</v>
      </c>
      <c r="K22" s="601">
        <f t="shared" si="5"/>
        <v>384</v>
      </c>
      <c r="L22" s="602">
        <f t="shared" si="5"/>
        <v>104</v>
      </c>
      <c r="M22" s="599">
        <f t="shared" si="5"/>
        <v>118</v>
      </c>
      <c r="N22" s="601">
        <f t="shared" si="5"/>
        <v>52</v>
      </c>
      <c r="O22" s="601">
        <f t="shared" si="5"/>
        <v>154</v>
      </c>
      <c r="P22" s="604">
        <f t="shared" si="5"/>
        <v>78</v>
      </c>
      <c r="Q22" s="599">
        <f t="shared" si="5"/>
        <v>66</v>
      </c>
      <c r="R22" s="601">
        <f t="shared" si="5"/>
        <v>36</v>
      </c>
      <c r="S22" s="601"/>
      <c r="T22" s="601">
        <f>SUM(T23:T24)</f>
        <v>102</v>
      </c>
      <c r="U22" s="601">
        <f>SUM(U23:U24)</f>
        <v>40</v>
      </c>
      <c r="V22" s="602">
        <f>SUM(V23:V24)</f>
        <v>0</v>
      </c>
      <c r="W22" s="603">
        <f>SUM(W23:W24)</f>
        <v>24</v>
      </c>
      <c r="X22" s="601">
        <f>SUM(X23:X24)</f>
        <v>20</v>
      </c>
      <c r="Y22" s="617"/>
      <c r="Z22" s="601">
        <f t="shared" si="5"/>
        <v>24</v>
      </c>
      <c r="AA22" s="601">
        <f t="shared" si="5"/>
        <v>10</v>
      </c>
      <c r="AB22" s="602">
        <f>SUM(AB23:AB24)</f>
        <v>0</v>
      </c>
      <c r="AC22" s="605"/>
    </row>
    <row r="23" spans="1:29" ht="12.75">
      <c r="A23" s="573"/>
      <c r="B23" s="606" t="s">
        <v>412</v>
      </c>
      <c r="C23" s="607" t="s">
        <v>413</v>
      </c>
      <c r="D23" s="608"/>
      <c r="E23" s="608">
        <v>5</v>
      </c>
      <c r="F23" s="608"/>
      <c r="G23" s="612"/>
      <c r="H23" s="611">
        <f>I23+J23</f>
        <v>384</v>
      </c>
      <c r="I23" s="608">
        <v>128</v>
      </c>
      <c r="J23" s="608">
        <v>256</v>
      </c>
      <c r="K23" s="608">
        <v>194</v>
      </c>
      <c r="L23" s="612">
        <v>62</v>
      </c>
      <c r="M23" s="606">
        <v>50</v>
      </c>
      <c r="N23" s="608">
        <v>22</v>
      </c>
      <c r="O23" s="608">
        <v>74</v>
      </c>
      <c r="P23" s="613">
        <v>34</v>
      </c>
      <c r="Q23" s="606">
        <v>24</v>
      </c>
      <c r="R23" s="608">
        <v>12</v>
      </c>
      <c r="S23" s="608"/>
      <c r="T23" s="608">
        <v>60</v>
      </c>
      <c r="U23" s="608">
        <v>30</v>
      </c>
      <c r="V23" s="612"/>
      <c r="W23" s="611">
        <v>24</v>
      </c>
      <c r="X23" s="608">
        <v>20</v>
      </c>
      <c r="Z23" s="608">
        <v>24</v>
      </c>
      <c r="AA23" s="608">
        <v>10</v>
      </c>
      <c r="AB23" s="612"/>
      <c r="AC23" s="614"/>
    </row>
    <row r="24" spans="1:29" ht="12.75">
      <c r="A24" s="573"/>
      <c r="B24" s="606" t="s">
        <v>414</v>
      </c>
      <c r="C24" s="607" t="s">
        <v>110</v>
      </c>
      <c r="D24" s="608">
        <v>4</v>
      </c>
      <c r="E24" s="608"/>
      <c r="F24" s="608"/>
      <c r="G24" s="612"/>
      <c r="H24" s="611">
        <f>I24+J24</f>
        <v>340</v>
      </c>
      <c r="I24" s="608">
        <v>108</v>
      </c>
      <c r="J24" s="608">
        <v>232</v>
      </c>
      <c r="K24" s="608">
        <v>190</v>
      </c>
      <c r="L24" s="612">
        <v>42</v>
      </c>
      <c r="M24" s="606">
        <v>68</v>
      </c>
      <c r="N24" s="608">
        <v>30</v>
      </c>
      <c r="O24" s="608">
        <v>80</v>
      </c>
      <c r="P24" s="613">
        <v>44</v>
      </c>
      <c r="Q24" s="606">
        <v>42</v>
      </c>
      <c r="R24" s="608">
        <v>24</v>
      </c>
      <c r="S24" s="608"/>
      <c r="T24" s="608">
        <v>42</v>
      </c>
      <c r="U24" s="608">
        <v>10</v>
      </c>
      <c r="V24" s="612"/>
      <c r="W24" s="611"/>
      <c r="X24" s="608"/>
      <c r="Z24" s="608"/>
      <c r="AA24" s="608"/>
      <c r="AB24" s="612"/>
      <c r="AC24" s="614"/>
    </row>
    <row r="25" spans="1:29" s="598" customFormat="1" ht="24">
      <c r="A25" s="584"/>
      <c r="B25" s="599" t="s">
        <v>415</v>
      </c>
      <c r="C25" s="616" t="s">
        <v>46</v>
      </c>
      <c r="D25" s="601">
        <v>0</v>
      </c>
      <c r="E25" s="601">
        <v>2</v>
      </c>
      <c r="F25" s="601">
        <v>0</v>
      </c>
      <c r="G25" s="602">
        <v>0</v>
      </c>
      <c r="H25" s="603">
        <f aca="true" t="shared" si="6" ref="H25:O25">SUM(H26:H26)</f>
        <v>108</v>
      </c>
      <c r="I25" s="601">
        <f t="shared" si="6"/>
        <v>36</v>
      </c>
      <c r="J25" s="601">
        <f t="shared" si="6"/>
        <v>72</v>
      </c>
      <c r="K25" s="601">
        <f t="shared" si="6"/>
        <v>72</v>
      </c>
      <c r="L25" s="602">
        <f t="shared" si="6"/>
        <v>0</v>
      </c>
      <c r="M25" s="599">
        <f t="shared" si="6"/>
        <v>72</v>
      </c>
      <c r="N25" s="601">
        <f t="shared" si="6"/>
        <v>36</v>
      </c>
      <c r="O25" s="601">
        <f t="shared" si="6"/>
        <v>0</v>
      </c>
      <c r="P25" s="604">
        <f>SUM(P26:P26)</f>
        <v>0</v>
      </c>
      <c r="Q25" s="599">
        <f>SUM(Q26:Q26)</f>
        <v>0</v>
      </c>
      <c r="R25" s="601">
        <f>SUM(R26:R26)</f>
        <v>0</v>
      </c>
      <c r="S25" s="601"/>
      <c r="T25" s="601">
        <f>SUM(T26:T26)</f>
        <v>0</v>
      </c>
      <c r="U25" s="601">
        <f>SUM(U26:U27)</f>
        <v>20</v>
      </c>
      <c r="V25" s="602">
        <f>SUM(V26:V26)</f>
        <v>0</v>
      </c>
      <c r="W25" s="603">
        <f>SUM(W26:W26)</f>
        <v>0</v>
      </c>
      <c r="X25" s="601">
        <f>SUM(X26:X26)</f>
        <v>0</v>
      </c>
      <c r="Y25" s="617"/>
      <c r="Z25" s="601">
        <f>SUM(Z26:Z26)</f>
        <v>0</v>
      </c>
      <c r="AA25" s="601">
        <f>SUM(AA26:AA26)</f>
        <v>0</v>
      </c>
      <c r="AB25" s="602">
        <f>SUM(AB26:AB26)</f>
        <v>0</v>
      </c>
      <c r="AC25" s="605"/>
    </row>
    <row r="26" spans="1:29" ht="12.75">
      <c r="A26" s="573"/>
      <c r="B26" s="606" t="s">
        <v>416</v>
      </c>
      <c r="C26" s="607" t="s">
        <v>47</v>
      </c>
      <c r="D26" s="608"/>
      <c r="E26" s="608">
        <v>1</v>
      </c>
      <c r="F26" s="608"/>
      <c r="G26" s="612"/>
      <c r="H26" s="611">
        <f>I26+J26</f>
        <v>108</v>
      </c>
      <c r="I26" s="608">
        <v>36</v>
      </c>
      <c r="J26" s="608">
        <v>72</v>
      </c>
      <c r="K26" s="608">
        <v>72</v>
      </c>
      <c r="L26" s="612"/>
      <c r="M26" s="606">
        <v>72</v>
      </c>
      <c r="N26" s="608">
        <v>36</v>
      </c>
      <c r="O26" s="608"/>
      <c r="P26" s="613"/>
      <c r="Q26" s="606"/>
      <c r="R26" s="608"/>
      <c r="S26" s="608"/>
      <c r="T26" s="608"/>
      <c r="U26" s="608"/>
      <c r="V26" s="612"/>
      <c r="W26" s="611"/>
      <c r="X26" s="608"/>
      <c r="Z26" s="608"/>
      <c r="AA26" s="608"/>
      <c r="AB26" s="612"/>
      <c r="AC26" s="614"/>
    </row>
    <row r="27" spans="1:29" ht="12.75">
      <c r="A27" s="573"/>
      <c r="B27" s="606" t="s">
        <v>48</v>
      </c>
      <c r="C27" s="607" t="s">
        <v>49</v>
      </c>
      <c r="D27" s="608"/>
      <c r="E27" s="608">
        <v>4</v>
      </c>
      <c r="F27" s="608"/>
      <c r="G27" s="612"/>
      <c r="H27" s="611">
        <v>20</v>
      </c>
      <c r="I27" s="608">
        <v>20</v>
      </c>
      <c r="J27" s="608"/>
      <c r="K27" s="608"/>
      <c r="L27" s="612"/>
      <c r="M27" s="606"/>
      <c r="N27" s="608"/>
      <c r="O27" s="608"/>
      <c r="P27" s="613"/>
      <c r="Q27" s="606"/>
      <c r="R27" s="608"/>
      <c r="S27" s="608"/>
      <c r="T27" s="608"/>
      <c r="U27" s="608">
        <v>20</v>
      </c>
      <c r="V27" s="612"/>
      <c r="W27" s="611"/>
      <c r="X27" s="608"/>
      <c r="Z27" s="608"/>
      <c r="AA27" s="608"/>
      <c r="AB27" s="612"/>
      <c r="AC27" s="614"/>
    </row>
    <row r="28" spans="1:29" s="598" customFormat="1" ht="24">
      <c r="A28" s="584"/>
      <c r="B28" s="599" t="s">
        <v>356</v>
      </c>
      <c r="C28" s="616" t="s">
        <v>384</v>
      </c>
      <c r="D28" s="601">
        <v>0</v>
      </c>
      <c r="E28" s="601">
        <v>7</v>
      </c>
      <c r="F28" s="618"/>
      <c r="G28" s="619"/>
      <c r="H28" s="603">
        <f>SUM(H29:H35)</f>
        <v>380</v>
      </c>
      <c r="I28" s="601">
        <f>SUM(I29:I35)</f>
        <v>120</v>
      </c>
      <c r="J28" s="601">
        <f>SUM(J29:J35)</f>
        <v>260</v>
      </c>
      <c r="K28" s="601">
        <f>SUM(K29:K35)</f>
        <v>160</v>
      </c>
      <c r="L28" s="602">
        <f aca="true" t="shared" si="7" ref="L28:AB28">SUM(L29:L35)</f>
        <v>100</v>
      </c>
      <c r="M28" s="599">
        <f t="shared" si="7"/>
        <v>0</v>
      </c>
      <c r="N28" s="601">
        <f t="shared" si="7"/>
        <v>0</v>
      </c>
      <c r="O28" s="601">
        <f t="shared" si="7"/>
        <v>0</v>
      </c>
      <c r="P28" s="604">
        <f t="shared" si="7"/>
        <v>0</v>
      </c>
      <c r="Q28" s="599">
        <f t="shared" si="7"/>
        <v>72</v>
      </c>
      <c r="R28" s="601">
        <f t="shared" si="7"/>
        <v>32</v>
      </c>
      <c r="S28" s="601"/>
      <c r="T28" s="601">
        <f t="shared" si="7"/>
        <v>36</v>
      </c>
      <c r="U28" s="601">
        <f t="shared" si="7"/>
        <v>16</v>
      </c>
      <c r="V28" s="602">
        <f t="shared" si="7"/>
        <v>0</v>
      </c>
      <c r="W28" s="603">
        <f t="shared" si="7"/>
        <v>80</v>
      </c>
      <c r="X28" s="601">
        <f t="shared" si="7"/>
        <v>40</v>
      </c>
      <c r="Y28" s="601">
        <f t="shared" si="7"/>
        <v>0</v>
      </c>
      <c r="Z28" s="601">
        <f t="shared" si="7"/>
        <v>72</v>
      </c>
      <c r="AA28" s="601">
        <f t="shared" si="7"/>
        <v>32</v>
      </c>
      <c r="AB28" s="602">
        <f t="shared" si="7"/>
        <v>0</v>
      </c>
      <c r="AC28" s="605"/>
    </row>
    <row r="29" spans="1:29" ht="21" customHeight="1">
      <c r="A29" s="573"/>
      <c r="B29" s="606" t="s">
        <v>357</v>
      </c>
      <c r="C29" s="620" t="s">
        <v>363</v>
      </c>
      <c r="D29" s="608"/>
      <c r="E29" s="608">
        <v>4</v>
      </c>
      <c r="F29" s="621"/>
      <c r="G29" s="622"/>
      <c r="H29" s="611">
        <v>52</v>
      </c>
      <c r="I29" s="608">
        <v>16</v>
      </c>
      <c r="J29" s="608">
        <v>36</v>
      </c>
      <c r="K29" s="608">
        <v>18</v>
      </c>
      <c r="L29" s="612">
        <v>18</v>
      </c>
      <c r="M29" s="623"/>
      <c r="N29" s="615"/>
      <c r="O29" s="608"/>
      <c r="P29" s="613"/>
      <c r="Q29" s="624"/>
      <c r="R29" s="625"/>
      <c r="S29" s="625"/>
      <c r="T29" s="608">
        <v>36</v>
      </c>
      <c r="U29" s="608">
        <v>16</v>
      </c>
      <c r="V29" s="612"/>
      <c r="W29" s="611"/>
      <c r="X29" s="608"/>
      <c r="Y29" s="621"/>
      <c r="Z29" s="621"/>
      <c r="AA29" s="621"/>
      <c r="AB29" s="622"/>
      <c r="AC29" s="626" t="s">
        <v>444</v>
      </c>
    </row>
    <row r="30" spans="1:29" ht="22.5" customHeight="1">
      <c r="A30" s="573"/>
      <c r="B30" s="606" t="s">
        <v>358</v>
      </c>
      <c r="C30" s="620" t="s">
        <v>364</v>
      </c>
      <c r="D30" s="608"/>
      <c r="E30" s="608">
        <v>3</v>
      </c>
      <c r="F30" s="621"/>
      <c r="G30" s="622"/>
      <c r="H30" s="611">
        <f aca="true" t="shared" si="8" ref="H30:H35">I30+J30</f>
        <v>52</v>
      </c>
      <c r="I30" s="608">
        <v>16</v>
      </c>
      <c r="J30" s="608">
        <v>36</v>
      </c>
      <c r="K30" s="608">
        <v>20</v>
      </c>
      <c r="L30" s="612">
        <v>16</v>
      </c>
      <c r="M30" s="606"/>
      <c r="N30" s="608"/>
      <c r="O30" s="621"/>
      <c r="P30" s="627"/>
      <c r="Q30" s="624">
        <v>36</v>
      </c>
      <c r="R30" s="625">
        <v>16</v>
      </c>
      <c r="S30" s="625"/>
      <c r="T30" s="608"/>
      <c r="U30" s="608"/>
      <c r="V30" s="622"/>
      <c r="W30" s="611"/>
      <c r="X30" s="608"/>
      <c r="Y30" s="621"/>
      <c r="Z30" s="621"/>
      <c r="AA30" s="621"/>
      <c r="AB30" s="622"/>
      <c r="AC30" s="626" t="s">
        <v>445</v>
      </c>
    </row>
    <row r="31" spans="1:29" ht="24" customHeight="1">
      <c r="A31" s="573"/>
      <c r="B31" s="606" t="s">
        <v>359</v>
      </c>
      <c r="C31" s="620" t="s">
        <v>365</v>
      </c>
      <c r="D31" s="608"/>
      <c r="E31" s="608">
        <v>3</v>
      </c>
      <c r="F31" s="608"/>
      <c r="G31" s="612"/>
      <c r="H31" s="611">
        <f t="shared" si="8"/>
        <v>52</v>
      </c>
      <c r="I31" s="608">
        <v>16</v>
      </c>
      <c r="J31" s="608">
        <v>36</v>
      </c>
      <c r="K31" s="608">
        <v>24</v>
      </c>
      <c r="L31" s="612">
        <v>12</v>
      </c>
      <c r="M31" s="623"/>
      <c r="N31" s="615"/>
      <c r="O31" s="615"/>
      <c r="P31" s="628"/>
      <c r="Q31" s="624">
        <v>36</v>
      </c>
      <c r="R31" s="625">
        <v>16</v>
      </c>
      <c r="S31" s="625"/>
      <c r="T31" s="608"/>
      <c r="U31" s="608"/>
      <c r="V31" s="612"/>
      <c r="W31" s="611"/>
      <c r="X31" s="608"/>
      <c r="Y31" s="608"/>
      <c r="Z31" s="608"/>
      <c r="AA31" s="608"/>
      <c r="AB31" s="612"/>
      <c r="AC31" s="626" t="s">
        <v>446</v>
      </c>
    </row>
    <row r="32" spans="1:29" ht="21" customHeight="1">
      <c r="A32" s="573"/>
      <c r="B32" s="606" t="s">
        <v>360</v>
      </c>
      <c r="C32" s="620" t="s">
        <v>351</v>
      </c>
      <c r="D32" s="608"/>
      <c r="E32" s="608">
        <v>5</v>
      </c>
      <c r="F32" s="608"/>
      <c r="G32" s="612"/>
      <c r="H32" s="611">
        <f t="shared" si="8"/>
        <v>68</v>
      </c>
      <c r="I32" s="608">
        <v>24</v>
      </c>
      <c r="J32" s="608">
        <v>44</v>
      </c>
      <c r="K32" s="608">
        <v>24</v>
      </c>
      <c r="L32" s="612">
        <v>20</v>
      </c>
      <c r="M32" s="606"/>
      <c r="N32" s="608"/>
      <c r="O32" s="615"/>
      <c r="P32" s="628"/>
      <c r="Q32" s="623"/>
      <c r="R32" s="615"/>
      <c r="T32" s="608"/>
      <c r="U32" s="608"/>
      <c r="V32" s="612"/>
      <c r="W32" s="611">
        <v>44</v>
      </c>
      <c r="X32" s="608">
        <v>24</v>
      </c>
      <c r="Y32" s="608"/>
      <c r="Z32" s="608"/>
      <c r="AA32" s="608"/>
      <c r="AB32" s="612"/>
      <c r="AC32" s="626" t="s">
        <v>447</v>
      </c>
    </row>
    <row r="33" spans="1:29" ht="18" customHeight="1">
      <c r="A33" s="573"/>
      <c r="B33" s="606" t="s">
        <v>361</v>
      </c>
      <c r="C33" s="620" t="s">
        <v>164</v>
      </c>
      <c r="D33" s="608"/>
      <c r="E33" s="608">
        <v>5</v>
      </c>
      <c r="F33" s="608"/>
      <c r="G33" s="612"/>
      <c r="H33" s="611">
        <f t="shared" si="8"/>
        <v>52</v>
      </c>
      <c r="I33" s="608">
        <v>16</v>
      </c>
      <c r="J33" s="608">
        <v>36</v>
      </c>
      <c r="K33" s="608">
        <v>10</v>
      </c>
      <c r="L33" s="612">
        <v>26</v>
      </c>
      <c r="M33" s="606"/>
      <c r="N33" s="608"/>
      <c r="O33" s="608"/>
      <c r="P33" s="613"/>
      <c r="Q33" s="606"/>
      <c r="R33" s="608"/>
      <c r="S33" s="608"/>
      <c r="T33" s="608"/>
      <c r="U33" s="608"/>
      <c r="V33" s="612"/>
      <c r="W33" s="611">
        <v>36</v>
      </c>
      <c r="X33" s="608">
        <v>16</v>
      </c>
      <c r="Y33" s="608"/>
      <c r="Z33" s="608"/>
      <c r="AA33" s="608"/>
      <c r="AB33" s="612"/>
      <c r="AC33" s="626" t="s">
        <v>448</v>
      </c>
    </row>
    <row r="34" spans="1:29" ht="20.25" customHeight="1">
      <c r="A34" s="573"/>
      <c r="B34" s="606" t="s">
        <v>362</v>
      </c>
      <c r="C34" s="620" t="s">
        <v>222</v>
      </c>
      <c r="D34" s="608"/>
      <c r="E34" s="608">
        <v>6</v>
      </c>
      <c r="F34" s="608"/>
      <c r="G34" s="612"/>
      <c r="H34" s="611">
        <f t="shared" si="8"/>
        <v>52</v>
      </c>
      <c r="I34" s="608">
        <v>16</v>
      </c>
      <c r="J34" s="608">
        <v>36</v>
      </c>
      <c r="K34" s="608">
        <v>36</v>
      </c>
      <c r="L34" s="612"/>
      <c r="M34" s="606"/>
      <c r="N34" s="608"/>
      <c r="O34" s="608"/>
      <c r="P34" s="613"/>
      <c r="Q34" s="606"/>
      <c r="R34" s="608"/>
      <c r="S34" s="608"/>
      <c r="T34" s="608"/>
      <c r="U34" s="608"/>
      <c r="V34" s="612"/>
      <c r="W34" s="611"/>
      <c r="X34" s="608"/>
      <c r="Y34" s="608"/>
      <c r="Z34" s="608">
        <v>36</v>
      </c>
      <c r="AA34" s="608">
        <v>16</v>
      </c>
      <c r="AB34" s="612"/>
      <c r="AC34" s="626" t="s">
        <v>449</v>
      </c>
    </row>
    <row r="35" spans="1:29" ht="24" customHeight="1">
      <c r="A35" s="573"/>
      <c r="B35" s="606" t="s">
        <v>455</v>
      </c>
      <c r="C35" s="607" t="s">
        <v>438</v>
      </c>
      <c r="D35" s="608"/>
      <c r="E35" s="608">
        <v>6</v>
      </c>
      <c r="F35" s="608"/>
      <c r="G35" s="612"/>
      <c r="H35" s="611">
        <f t="shared" si="8"/>
        <v>52</v>
      </c>
      <c r="I35" s="608">
        <v>16</v>
      </c>
      <c r="J35" s="608">
        <v>36</v>
      </c>
      <c r="K35" s="608">
        <v>28</v>
      </c>
      <c r="L35" s="612">
        <v>8</v>
      </c>
      <c r="M35" s="606"/>
      <c r="N35" s="608"/>
      <c r="O35" s="608"/>
      <c r="P35" s="613"/>
      <c r="Q35" s="606"/>
      <c r="R35" s="608"/>
      <c r="S35" s="608"/>
      <c r="T35" s="608"/>
      <c r="U35" s="608"/>
      <c r="V35" s="612"/>
      <c r="W35" s="611"/>
      <c r="X35" s="608"/>
      <c r="Y35" s="608"/>
      <c r="Z35" s="608">
        <v>36</v>
      </c>
      <c r="AA35" s="608">
        <v>16</v>
      </c>
      <c r="AB35" s="612"/>
      <c r="AC35" s="626" t="s">
        <v>449</v>
      </c>
    </row>
    <row r="36" spans="1:29" s="598" customFormat="1" ht="12" customHeight="1">
      <c r="A36" s="584"/>
      <c r="B36" s="599" t="s">
        <v>378</v>
      </c>
      <c r="C36" s="616" t="s">
        <v>385</v>
      </c>
      <c r="D36" s="601">
        <v>7</v>
      </c>
      <c r="E36" s="601">
        <v>6</v>
      </c>
      <c r="F36" s="601">
        <f>F37</f>
        <v>2024</v>
      </c>
      <c r="G36" s="602">
        <f>G37</f>
        <v>1404</v>
      </c>
      <c r="H36" s="603">
        <f>H37</f>
        <v>620</v>
      </c>
      <c r="I36" s="601">
        <f aca="true" t="shared" si="9" ref="I36:Y36">I37</f>
        <v>200</v>
      </c>
      <c r="J36" s="601">
        <f t="shared" si="9"/>
        <v>420</v>
      </c>
      <c r="K36" s="601">
        <f t="shared" si="9"/>
        <v>196</v>
      </c>
      <c r="L36" s="602">
        <f t="shared" si="9"/>
        <v>224</v>
      </c>
      <c r="M36" s="599">
        <f t="shared" si="9"/>
        <v>34</v>
      </c>
      <c r="N36" s="601">
        <f t="shared" si="9"/>
        <v>16</v>
      </c>
      <c r="O36" s="601">
        <f t="shared" si="9"/>
        <v>60</v>
      </c>
      <c r="P36" s="604">
        <f t="shared" si="9"/>
        <v>28</v>
      </c>
      <c r="Q36" s="599">
        <f t="shared" si="9"/>
        <v>68</v>
      </c>
      <c r="R36" s="601">
        <f t="shared" si="9"/>
        <v>36</v>
      </c>
      <c r="S36" s="601">
        <f t="shared" si="9"/>
        <v>108</v>
      </c>
      <c r="T36" s="601">
        <f t="shared" si="9"/>
        <v>144</v>
      </c>
      <c r="U36" s="601">
        <f t="shared" si="9"/>
        <v>78</v>
      </c>
      <c r="V36" s="602"/>
      <c r="W36" s="603">
        <f t="shared" si="9"/>
        <v>86</v>
      </c>
      <c r="X36" s="601">
        <f t="shared" si="9"/>
        <v>32</v>
      </c>
      <c r="Y36" s="601">
        <f t="shared" si="9"/>
        <v>288</v>
      </c>
      <c r="Z36" s="601">
        <f>Z37</f>
        <v>28</v>
      </c>
      <c r="AA36" s="601">
        <f>AA37</f>
        <v>10</v>
      </c>
      <c r="AB36" s="602">
        <f>AB37</f>
        <v>612</v>
      </c>
      <c r="AC36" s="629"/>
    </row>
    <row r="37" spans="1:29" s="598" customFormat="1" ht="12" customHeight="1">
      <c r="A37" s="584"/>
      <c r="B37" s="599" t="s">
        <v>329</v>
      </c>
      <c r="C37" s="616" t="s">
        <v>338</v>
      </c>
      <c r="D37" s="601">
        <v>7</v>
      </c>
      <c r="E37" s="601">
        <v>6</v>
      </c>
      <c r="F37" s="601">
        <f>G37+H37</f>
        <v>2024</v>
      </c>
      <c r="G37" s="602">
        <f aca="true" t="shared" si="10" ref="G37:S37">G38+G43+G47</f>
        <v>1404</v>
      </c>
      <c r="H37" s="603">
        <f t="shared" si="10"/>
        <v>620</v>
      </c>
      <c r="I37" s="601">
        <f>I38+I43+I47</f>
        <v>200</v>
      </c>
      <c r="J37" s="601">
        <f>J38+J43+J47</f>
        <v>420</v>
      </c>
      <c r="K37" s="601">
        <f t="shared" si="10"/>
        <v>196</v>
      </c>
      <c r="L37" s="602">
        <f t="shared" si="10"/>
        <v>224</v>
      </c>
      <c r="M37" s="599">
        <f t="shared" si="10"/>
        <v>34</v>
      </c>
      <c r="N37" s="601">
        <f t="shared" si="10"/>
        <v>16</v>
      </c>
      <c r="O37" s="601">
        <f t="shared" si="10"/>
        <v>60</v>
      </c>
      <c r="P37" s="604">
        <f t="shared" si="10"/>
        <v>28</v>
      </c>
      <c r="Q37" s="599">
        <f t="shared" si="10"/>
        <v>68</v>
      </c>
      <c r="R37" s="601">
        <f t="shared" si="10"/>
        <v>36</v>
      </c>
      <c r="S37" s="601">
        <f t="shared" si="10"/>
        <v>108</v>
      </c>
      <c r="T37" s="601">
        <f>T38+T43+T47</f>
        <v>144</v>
      </c>
      <c r="U37" s="601">
        <f>U38+U43+U47</f>
        <v>78</v>
      </c>
      <c r="V37" s="602"/>
      <c r="W37" s="603">
        <f>W38+W43+W47</f>
        <v>86</v>
      </c>
      <c r="X37" s="601">
        <f>X38+Y44+X47</f>
        <v>32</v>
      </c>
      <c r="Y37" s="601">
        <f>Y38+Y43+Y47</f>
        <v>288</v>
      </c>
      <c r="Z37" s="601">
        <f>Z38+Z43+Z47</f>
        <v>28</v>
      </c>
      <c r="AA37" s="601">
        <f>AA38+AA43+AA47</f>
        <v>10</v>
      </c>
      <c r="AB37" s="602">
        <f>AB38+AB43+AB47</f>
        <v>612</v>
      </c>
      <c r="AC37" s="629"/>
    </row>
    <row r="38" spans="1:29" ht="38.25" customHeight="1">
      <c r="A38" s="573"/>
      <c r="B38" s="630" t="s">
        <v>330</v>
      </c>
      <c r="C38" s="631" t="s">
        <v>371</v>
      </c>
      <c r="D38" s="608" t="s">
        <v>417</v>
      </c>
      <c r="E38" s="608"/>
      <c r="F38" s="608">
        <f>G38+H38</f>
        <v>1082</v>
      </c>
      <c r="G38" s="612">
        <f>G41+G42</f>
        <v>756</v>
      </c>
      <c r="H38" s="611">
        <f>SUM(H39:H40)</f>
        <v>326</v>
      </c>
      <c r="I38" s="608">
        <f>I39+I40</f>
        <v>108</v>
      </c>
      <c r="J38" s="608">
        <f>J39+J40</f>
        <v>218</v>
      </c>
      <c r="K38" s="608">
        <f>K39+K40</f>
        <v>100</v>
      </c>
      <c r="L38" s="612">
        <f>L39+L40</f>
        <v>118</v>
      </c>
      <c r="M38" s="606">
        <f>M39+M40</f>
        <v>0</v>
      </c>
      <c r="N38" s="608"/>
      <c r="O38" s="625">
        <f>O39+O40</f>
        <v>0</v>
      </c>
      <c r="P38" s="632"/>
      <c r="Q38" s="606">
        <f>Q39+Q40</f>
        <v>68</v>
      </c>
      <c r="R38" s="608">
        <f>R39+R40</f>
        <v>36</v>
      </c>
      <c r="S38" s="608"/>
      <c r="T38" s="608">
        <f>T39+T40</f>
        <v>84</v>
      </c>
      <c r="U38" s="608">
        <f>U39+U40</f>
        <v>42</v>
      </c>
      <c r="V38" s="612"/>
      <c r="W38" s="611">
        <f>W39+W40</f>
        <v>38</v>
      </c>
      <c r="X38" s="608">
        <f>X39+X40</f>
        <v>20</v>
      </c>
      <c r="Y38" s="608">
        <f>Y39+Y40+Y42+Y41</f>
        <v>144</v>
      </c>
      <c r="Z38" s="608">
        <f>Z39+Z40</f>
        <v>28</v>
      </c>
      <c r="AA38" s="608">
        <f>AA39+AA40</f>
        <v>10</v>
      </c>
      <c r="AB38" s="612">
        <f>AB42</f>
        <v>612</v>
      </c>
      <c r="AC38" s="626" t="s">
        <v>450</v>
      </c>
    </row>
    <row r="39" spans="1:29" ht="24" customHeight="1">
      <c r="A39" s="573"/>
      <c r="B39" s="633" t="s">
        <v>331</v>
      </c>
      <c r="C39" s="634" t="s">
        <v>372</v>
      </c>
      <c r="D39" s="608">
        <v>4</v>
      </c>
      <c r="E39" s="608"/>
      <c r="F39" s="608"/>
      <c r="G39" s="612"/>
      <c r="H39" s="611">
        <f>J39+I39</f>
        <v>122</v>
      </c>
      <c r="I39" s="608">
        <v>40</v>
      </c>
      <c r="J39" s="608">
        <f>Q39+T39</f>
        <v>82</v>
      </c>
      <c r="K39" s="608">
        <v>36</v>
      </c>
      <c r="L39" s="612">
        <v>46</v>
      </c>
      <c r="M39" s="623"/>
      <c r="N39" s="615"/>
      <c r="O39" s="615"/>
      <c r="P39" s="628"/>
      <c r="Q39" s="606">
        <v>38</v>
      </c>
      <c r="R39" s="608">
        <v>20</v>
      </c>
      <c r="S39" s="608"/>
      <c r="T39" s="608">
        <v>44</v>
      </c>
      <c r="U39" s="608">
        <v>20</v>
      </c>
      <c r="V39" s="612"/>
      <c r="W39" s="611"/>
      <c r="X39" s="608"/>
      <c r="Y39" s="608"/>
      <c r="Z39" s="608"/>
      <c r="AA39" s="608"/>
      <c r="AB39" s="612"/>
      <c r="AC39" s="626" t="s">
        <v>450</v>
      </c>
    </row>
    <row r="40" spans="1:29" ht="24">
      <c r="A40" s="573"/>
      <c r="B40" s="633" t="s">
        <v>352</v>
      </c>
      <c r="C40" s="634" t="s">
        <v>371</v>
      </c>
      <c r="D40" s="608">
        <v>6</v>
      </c>
      <c r="E40" s="608">
        <v>4</v>
      </c>
      <c r="F40" s="608"/>
      <c r="G40" s="612"/>
      <c r="H40" s="611">
        <f>I40+J40</f>
        <v>204</v>
      </c>
      <c r="I40" s="608">
        <v>68</v>
      </c>
      <c r="J40" s="608">
        <f>Q40+T40+W40+Z40</f>
        <v>136</v>
      </c>
      <c r="K40" s="608">
        <v>64</v>
      </c>
      <c r="L40" s="612">
        <v>72</v>
      </c>
      <c r="M40" s="606"/>
      <c r="N40" s="608"/>
      <c r="O40" s="615"/>
      <c r="P40" s="628"/>
      <c r="Q40" s="624">
        <v>30</v>
      </c>
      <c r="R40" s="625">
        <v>16</v>
      </c>
      <c r="S40" s="625"/>
      <c r="T40" s="608">
        <v>40</v>
      </c>
      <c r="U40" s="608">
        <v>22</v>
      </c>
      <c r="V40" s="612"/>
      <c r="W40" s="611">
        <v>38</v>
      </c>
      <c r="X40" s="608">
        <v>20</v>
      </c>
      <c r="Y40" s="608"/>
      <c r="Z40" s="608">
        <v>28</v>
      </c>
      <c r="AA40" s="608">
        <v>10</v>
      </c>
      <c r="AB40" s="612"/>
      <c r="AC40" s="626" t="s">
        <v>450</v>
      </c>
    </row>
    <row r="41" spans="1:29" s="643" customFormat="1" ht="12" customHeight="1">
      <c r="A41" s="635"/>
      <c r="B41" s="636" t="s">
        <v>366</v>
      </c>
      <c r="C41" s="637" t="s">
        <v>332</v>
      </c>
      <c r="D41" s="621"/>
      <c r="E41" s="638">
        <v>5</v>
      </c>
      <c r="F41" s="621"/>
      <c r="G41" s="622">
        <f>SUM(J41:AB41)</f>
        <v>144</v>
      </c>
      <c r="H41" s="639"/>
      <c r="I41" s="621"/>
      <c r="J41" s="621"/>
      <c r="K41" s="621"/>
      <c r="L41" s="622"/>
      <c r="M41" s="640"/>
      <c r="N41" s="621"/>
      <c r="O41" s="621"/>
      <c r="P41" s="627"/>
      <c r="Q41" s="640"/>
      <c r="R41" s="621"/>
      <c r="S41" s="621"/>
      <c r="T41" s="641"/>
      <c r="U41" s="641"/>
      <c r="V41" s="622"/>
      <c r="W41" s="639"/>
      <c r="X41" s="621"/>
      <c r="Y41" s="621">
        <v>144</v>
      </c>
      <c r="Z41" s="621"/>
      <c r="AA41" s="621"/>
      <c r="AB41" s="622"/>
      <c r="AC41" s="642" t="s">
        <v>450</v>
      </c>
    </row>
    <row r="42" spans="1:29" s="643" customFormat="1" ht="12" customHeight="1">
      <c r="A42" s="635"/>
      <c r="B42" s="636" t="s">
        <v>179</v>
      </c>
      <c r="C42" s="637" t="s">
        <v>337</v>
      </c>
      <c r="D42" s="621"/>
      <c r="E42" s="621">
        <v>6</v>
      </c>
      <c r="F42" s="621"/>
      <c r="G42" s="622">
        <f>SUM(J42:AB42)</f>
        <v>612</v>
      </c>
      <c r="H42" s="639"/>
      <c r="I42" s="621"/>
      <c r="J42" s="621"/>
      <c r="K42" s="621"/>
      <c r="L42" s="622"/>
      <c r="M42" s="640"/>
      <c r="N42" s="621"/>
      <c r="O42" s="621"/>
      <c r="P42" s="627"/>
      <c r="Q42" s="640"/>
      <c r="R42" s="621"/>
      <c r="S42" s="621"/>
      <c r="T42" s="621"/>
      <c r="U42" s="621"/>
      <c r="V42" s="622"/>
      <c r="W42" s="639"/>
      <c r="X42" s="621"/>
      <c r="Y42" s="621"/>
      <c r="Z42" s="621"/>
      <c r="AA42" s="621"/>
      <c r="AB42" s="622">
        <v>612</v>
      </c>
      <c r="AC42" s="642" t="s">
        <v>450</v>
      </c>
    </row>
    <row r="43" spans="1:29" ht="50.25" customHeight="1">
      <c r="A43" s="573"/>
      <c r="B43" s="630" t="s">
        <v>333</v>
      </c>
      <c r="C43" s="631" t="s">
        <v>373</v>
      </c>
      <c r="D43" s="608" t="s">
        <v>426</v>
      </c>
      <c r="E43" s="608"/>
      <c r="F43" s="608">
        <f>G43+H43</f>
        <v>642</v>
      </c>
      <c r="G43" s="612">
        <f>G45+G46</f>
        <v>504</v>
      </c>
      <c r="H43" s="611">
        <f>I43+J43</f>
        <v>138</v>
      </c>
      <c r="I43" s="608">
        <f>I44</f>
        <v>44</v>
      </c>
      <c r="J43" s="608">
        <f>J44</f>
        <v>94</v>
      </c>
      <c r="K43" s="608">
        <f>K44</f>
        <v>48</v>
      </c>
      <c r="L43" s="612">
        <f>L44</f>
        <v>46</v>
      </c>
      <c r="M43" s="606">
        <f>SUM(M44:M46)</f>
        <v>34</v>
      </c>
      <c r="N43" s="608">
        <f>SUM(N44:N46)</f>
        <v>16</v>
      </c>
      <c r="O43" s="608">
        <f>O44</f>
        <v>60</v>
      </c>
      <c r="P43" s="613">
        <f>P44</f>
        <v>28</v>
      </c>
      <c r="Q43" s="606">
        <f>Q44</f>
        <v>0</v>
      </c>
      <c r="R43" s="608">
        <f>R44</f>
        <v>0</v>
      </c>
      <c r="S43" s="608">
        <f>S46</f>
        <v>108</v>
      </c>
      <c r="T43" s="608">
        <f>T44</f>
        <v>0</v>
      </c>
      <c r="U43" s="608">
        <f>U44</f>
        <v>0</v>
      </c>
      <c r="V43" s="612"/>
      <c r="W43" s="611">
        <f>W44</f>
        <v>0</v>
      </c>
      <c r="X43" s="615"/>
      <c r="Y43" s="608"/>
      <c r="Z43" s="608">
        <f>Z44</f>
        <v>0</v>
      </c>
      <c r="AA43" s="608"/>
      <c r="AB43" s="612"/>
      <c r="AC43" s="644" t="s">
        <v>451</v>
      </c>
    </row>
    <row r="44" spans="1:29" ht="48" customHeight="1">
      <c r="A44" s="573"/>
      <c r="B44" s="633" t="s">
        <v>334</v>
      </c>
      <c r="C44" s="634" t="s">
        <v>374</v>
      </c>
      <c r="D44" s="608">
        <v>2</v>
      </c>
      <c r="E44" s="608"/>
      <c r="F44" s="545"/>
      <c r="G44" s="612"/>
      <c r="H44" s="611">
        <f>I44+J44</f>
        <v>138</v>
      </c>
      <c r="I44" s="608">
        <v>44</v>
      </c>
      <c r="J44" s="608">
        <f>M44+O44</f>
        <v>94</v>
      </c>
      <c r="K44" s="608">
        <v>48</v>
      </c>
      <c r="L44" s="612">
        <v>46</v>
      </c>
      <c r="M44" s="606">
        <v>34</v>
      </c>
      <c r="N44" s="608">
        <v>16</v>
      </c>
      <c r="O44" s="625">
        <v>60</v>
      </c>
      <c r="P44" s="632">
        <v>28</v>
      </c>
      <c r="Q44" s="606"/>
      <c r="R44" s="608"/>
      <c r="S44" s="608"/>
      <c r="T44" s="608"/>
      <c r="U44" s="608"/>
      <c r="V44" s="612"/>
      <c r="W44" s="611"/>
      <c r="X44" s="608"/>
      <c r="Y44" s="608">
        <f>X44</f>
        <v>0</v>
      </c>
      <c r="Z44" s="608"/>
      <c r="AA44" s="608"/>
      <c r="AB44" s="612"/>
      <c r="AC44" s="644" t="s">
        <v>451</v>
      </c>
    </row>
    <row r="45" spans="1:29" s="643" customFormat="1" ht="12" customHeight="1">
      <c r="A45" s="635"/>
      <c r="B45" s="636" t="s">
        <v>367</v>
      </c>
      <c r="C45" s="637" t="s">
        <v>332</v>
      </c>
      <c r="D45" s="621"/>
      <c r="E45" s="621">
        <v>2</v>
      </c>
      <c r="F45" s="645"/>
      <c r="G45" s="622">
        <f>SUM(J45:AB45)</f>
        <v>108</v>
      </c>
      <c r="H45" s="639"/>
      <c r="I45" s="621"/>
      <c r="J45" s="621"/>
      <c r="K45" s="621"/>
      <c r="L45" s="622"/>
      <c r="M45" s="640"/>
      <c r="N45" s="621"/>
      <c r="O45" s="621">
        <v>108</v>
      </c>
      <c r="P45" s="627"/>
      <c r="Q45" s="640"/>
      <c r="R45" s="621"/>
      <c r="S45" s="621"/>
      <c r="T45" s="646"/>
      <c r="U45" s="646"/>
      <c r="V45" s="622"/>
      <c r="W45" s="639"/>
      <c r="X45" s="621"/>
      <c r="Y45" s="621"/>
      <c r="Z45" s="621"/>
      <c r="AA45" s="621"/>
      <c r="AB45" s="622"/>
      <c r="AC45" s="647" t="s">
        <v>451</v>
      </c>
    </row>
    <row r="46" spans="1:29" s="643" customFormat="1" ht="12" customHeight="1">
      <c r="A46" s="635"/>
      <c r="B46" s="636" t="s">
        <v>180</v>
      </c>
      <c r="C46" s="637" t="s">
        <v>337</v>
      </c>
      <c r="D46" s="621"/>
      <c r="E46" s="621">
        <v>4</v>
      </c>
      <c r="F46" s="621"/>
      <c r="G46" s="622">
        <f>SUM(J46:AB46)</f>
        <v>396</v>
      </c>
      <c r="H46" s="639"/>
      <c r="I46" s="621"/>
      <c r="J46" s="621"/>
      <c r="K46" s="621"/>
      <c r="L46" s="622"/>
      <c r="M46" s="640"/>
      <c r="N46" s="621"/>
      <c r="O46" s="621"/>
      <c r="P46" s="627"/>
      <c r="Q46" s="648"/>
      <c r="R46" s="621"/>
      <c r="S46" s="621">
        <v>108</v>
      </c>
      <c r="T46" s="621"/>
      <c r="U46" s="621"/>
      <c r="V46" s="622">
        <v>288</v>
      </c>
      <c r="W46" s="639"/>
      <c r="X46" s="621"/>
      <c r="Y46" s="621"/>
      <c r="Z46" s="621"/>
      <c r="AA46" s="621"/>
      <c r="AB46" s="622"/>
      <c r="AC46" s="647" t="s">
        <v>451</v>
      </c>
    </row>
    <row r="47" spans="1:29" ht="12" customHeight="1">
      <c r="A47" s="573"/>
      <c r="B47" s="630" t="s">
        <v>335</v>
      </c>
      <c r="C47" s="649" t="s">
        <v>375</v>
      </c>
      <c r="D47" s="608" t="s">
        <v>431</v>
      </c>
      <c r="E47" s="608"/>
      <c r="F47" s="608">
        <f>G47+H47</f>
        <v>300</v>
      </c>
      <c r="G47" s="612">
        <v>144</v>
      </c>
      <c r="H47" s="611">
        <f>I47+J47</f>
        <v>156</v>
      </c>
      <c r="I47" s="608">
        <v>48</v>
      </c>
      <c r="J47" s="608">
        <f aca="true" t="shared" si="11" ref="J47:X47">J48</f>
        <v>108</v>
      </c>
      <c r="K47" s="608">
        <f t="shared" si="11"/>
        <v>48</v>
      </c>
      <c r="L47" s="612">
        <f t="shared" si="11"/>
        <v>60</v>
      </c>
      <c r="M47" s="606">
        <f t="shared" si="11"/>
        <v>0</v>
      </c>
      <c r="N47" s="608"/>
      <c r="O47" s="608">
        <f>O48</f>
        <v>0</v>
      </c>
      <c r="P47" s="613"/>
      <c r="Q47" s="606">
        <f t="shared" si="11"/>
        <v>0</v>
      </c>
      <c r="R47" s="608">
        <f t="shared" si="11"/>
        <v>0</v>
      </c>
      <c r="S47" s="608">
        <f t="shared" si="11"/>
        <v>0</v>
      </c>
      <c r="T47" s="608">
        <f t="shared" si="11"/>
        <v>60</v>
      </c>
      <c r="U47" s="608">
        <f t="shared" si="11"/>
        <v>36</v>
      </c>
      <c r="V47" s="612">
        <f t="shared" si="11"/>
        <v>0</v>
      </c>
      <c r="W47" s="611">
        <f t="shared" si="11"/>
        <v>48</v>
      </c>
      <c r="X47" s="608">
        <f t="shared" si="11"/>
        <v>12</v>
      </c>
      <c r="Y47" s="608">
        <f>Y49</f>
        <v>144</v>
      </c>
      <c r="Z47" s="608">
        <f>Z48</f>
        <v>0</v>
      </c>
      <c r="AA47" s="608"/>
      <c r="AB47" s="612"/>
      <c r="AC47" s="626" t="s">
        <v>452</v>
      </c>
    </row>
    <row r="48" spans="1:29" ht="24" customHeight="1">
      <c r="A48" s="573"/>
      <c r="B48" s="633" t="s">
        <v>336</v>
      </c>
      <c r="C48" s="607" t="s">
        <v>376</v>
      </c>
      <c r="D48" s="608">
        <v>5</v>
      </c>
      <c r="E48" s="608"/>
      <c r="F48" s="608"/>
      <c r="G48" s="612"/>
      <c r="H48" s="611">
        <f>I48+J48</f>
        <v>156</v>
      </c>
      <c r="I48" s="608">
        <v>48</v>
      </c>
      <c r="J48" s="608">
        <v>108</v>
      </c>
      <c r="K48" s="608">
        <v>48</v>
      </c>
      <c r="L48" s="612">
        <v>60</v>
      </c>
      <c r="M48" s="606"/>
      <c r="N48" s="608"/>
      <c r="O48" s="608"/>
      <c r="P48" s="613"/>
      <c r="Q48" s="606"/>
      <c r="R48" s="608"/>
      <c r="S48" s="608"/>
      <c r="T48" s="608">
        <v>60</v>
      </c>
      <c r="U48" s="608">
        <v>36</v>
      </c>
      <c r="V48" s="612"/>
      <c r="W48" s="611">
        <v>48</v>
      </c>
      <c r="X48" s="608">
        <v>12</v>
      </c>
      <c r="Y48" s="608"/>
      <c r="Z48" s="608"/>
      <c r="AA48" s="608"/>
      <c r="AB48" s="612"/>
      <c r="AC48" s="626" t="s">
        <v>452</v>
      </c>
    </row>
    <row r="49" spans="1:29" s="643" customFormat="1" ht="12" customHeight="1">
      <c r="A49" s="635"/>
      <c r="B49" s="636" t="s">
        <v>368</v>
      </c>
      <c r="C49" s="637" t="s">
        <v>332</v>
      </c>
      <c r="D49" s="621"/>
      <c r="E49" s="621">
        <v>5</v>
      </c>
      <c r="F49" s="621"/>
      <c r="G49" s="622">
        <f>SUM(G47:G48)</f>
        <v>144</v>
      </c>
      <c r="H49" s="639"/>
      <c r="I49" s="621"/>
      <c r="J49" s="621"/>
      <c r="K49" s="621"/>
      <c r="L49" s="622"/>
      <c r="M49" s="640"/>
      <c r="N49" s="621"/>
      <c r="O49" s="621"/>
      <c r="P49" s="627"/>
      <c r="Q49" s="640"/>
      <c r="R49" s="621"/>
      <c r="S49" s="621"/>
      <c r="T49" s="621"/>
      <c r="U49" s="621"/>
      <c r="V49" s="622"/>
      <c r="W49" s="639"/>
      <c r="X49" s="621"/>
      <c r="Y49" s="621">
        <v>144</v>
      </c>
      <c r="Z49" s="621"/>
      <c r="AA49" s="621"/>
      <c r="AB49" s="622"/>
      <c r="AC49" s="642" t="s">
        <v>452</v>
      </c>
    </row>
    <row r="50" spans="1:29" ht="12" customHeight="1">
      <c r="A50" s="573"/>
      <c r="B50" s="633" t="s">
        <v>369</v>
      </c>
      <c r="C50" s="620" t="s">
        <v>370</v>
      </c>
      <c r="D50" s="608"/>
      <c r="E50" s="608">
        <v>6</v>
      </c>
      <c r="F50" s="608"/>
      <c r="G50" s="612"/>
      <c r="H50" s="611">
        <f>I50+J50</f>
        <v>80</v>
      </c>
      <c r="I50" s="608">
        <v>40</v>
      </c>
      <c r="J50" s="608">
        <v>40</v>
      </c>
      <c r="K50" s="608"/>
      <c r="L50" s="612">
        <v>40</v>
      </c>
      <c r="M50" s="606"/>
      <c r="N50" s="608"/>
      <c r="O50" s="608"/>
      <c r="P50" s="613"/>
      <c r="Q50" s="606"/>
      <c r="R50" s="608"/>
      <c r="S50" s="608"/>
      <c r="T50" s="608"/>
      <c r="U50" s="608"/>
      <c r="V50" s="612"/>
      <c r="W50" s="611">
        <v>20</v>
      </c>
      <c r="X50" s="608">
        <v>20</v>
      </c>
      <c r="Y50" s="608"/>
      <c r="Z50" s="608">
        <v>20</v>
      </c>
      <c r="AA50" s="608">
        <v>20</v>
      </c>
      <c r="AB50" s="612"/>
      <c r="AC50" s="650" t="s">
        <v>453</v>
      </c>
    </row>
    <row r="51" spans="1:29" s="598" customFormat="1" ht="12" customHeight="1">
      <c r="A51" s="584"/>
      <c r="B51" s="651" t="s">
        <v>377</v>
      </c>
      <c r="C51" s="652"/>
      <c r="D51" s="601">
        <f>D36+D28+D8</f>
        <v>10</v>
      </c>
      <c r="E51" s="601">
        <f>1+E36+E28+E8</f>
        <v>24</v>
      </c>
      <c r="F51" s="601">
        <f>G51+H51</f>
        <v>5562</v>
      </c>
      <c r="G51" s="602">
        <f>G36</f>
        <v>1404</v>
      </c>
      <c r="H51" s="603">
        <f>H8+H28+H36+H50</f>
        <v>4158</v>
      </c>
      <c r="I51" s="601">
        <f>I8+I28+I36+I50</f>
        <v>1386</v>
      </c>
      <c r="J51" s="601">
        <f>J28+J36+J50+J8</f>
        <v>2772</v>
      </c>
      <c r="K51" s="601">
        <f>K50+K36+K8+K28</f>
        <v>1772</v>
      </c>
      <c r="L51" s="602">
        <f>L50+L36+L8+L28</f>
        <v>1000</v>
      </c>
      <c r="M51" s="599">
        <f aca="true" t="shared" si="12" ref="M51:U51">M8+M28+M36+M50</f>
        <v>612</v>
      </c>
      <c r="N51" s="601">
        <f t="shared" si="12"/>
        <v>306</v>
      </c>
      <c r="O51" s="601">
        <f t="shared" si="12"/>
        <v>720</v>
      </c>
      <c r="P51" s="604">
        <f t="shared" si="12"/>
        <v>360</v>
      </c>
      <c r="Q51" s="599">
        <f t="shared" si="12"/>
        <v>504</v>
      </c>
      <c r="R51" s="601">
        <f t="shared" si="12"/>
        <v>252</v>
      </c>
      <c r="S51" s="601">
        <f t="shared" si="12"/>
        <v>108</v>
      </c>
      <c r="T51" s="601">
        <f>T8+T28+T36+T50</f>
        <v>504</v>
      </c>
      <c r="U51" s="601">
        <f t="shared" si="12"/>
        <v>252</v>
      </c>
      <c r="V51" s="602">
        <f>V53</f>
        <v>288</v>
      </c>
      <c r="W51" s="603">
        <f aca="true" t="shared" si="13" ref="W51:AB51">W36+W28+W8+W50</f>
        <v>288</v>
      </c>
      <c r="X51" s="601">
        <f t="shared" si="13"/>
        <v>144</v>
      </c>
      <c r="Y51" s="601">
        <f t="shared" si="13"/>
        <v>288</v>
      </c>
      <c r="Z51" s="601">
        <f t="shared" si="13"/>
        <v>144</v>
      </c>
      <c r="AA51" s="601">
        <f t="shared" si="13"/>
        <v>72</v>
      </c>
      <c r="AB51" s="602">
        <f t="shared" si="13"/>
        <v>612</v>
      </c>
      <c r="AC51" s="605"/>
    </row>
    <row r="52" spans="1:29" ht="24" customHeight="1">
      <c r="A52" s="573"/>
      <c r="B52" s="910" t="s">
        <v>339</v>
      </c>
      <c r="C52" s="911"/>
      <c r="D52" s="608"/>
      <c r="E52" s="608"/>
      <c r="F52" s="608"/>
      <c r="G52" s="612"/>
      <c r="H52" s="611">
        <f>H28+H36+H50</f>
        <v>1080</v>
      </c>
      <c r="I52" s="608">
        <f>I28+I36+I50</f>
        <v>360</v>
      </c>
      <c r="J52" s="608">
        <f>J28+J36+J50</f>
        <v>720</v>
      </c>
      <c r="K52" s="608">
        <f>K28+K36+K50</f>
        <v>356</v>
      </c>
      <c r="L52" s="612">
        <f aca="true" t="shared" si="14" ref="L52:AA52">L28+L36+L50</f>
        <v>364</v>
      </c>
      <c r="M52" s="606">
        <f t="shared" si="14"/>
        <v>34</v>
      </c>
      <c r="N52" s="608">
        <f t="shared" si="14"/>
        <v>16</v>
      </c>
      <c r="O52" s="608">
        <f t="shared" si="14"/>
        <v>60</v>
      </c>
      <c r="P52" s="613">
        <f t="shared" si="14"/>
        <v>28</v>
      </c>
      <c r="Q52" s="606">
        <f t="shared" si="14"/>
        <v>140</v>
      </c>
      <c r="R52" s="608">
        <f t="shared" si="14"/>
        <v>68</v>
      </c>
      <c r="S52" s="608"/>
      <c r="T52" s="608">
        <f>T28+T36+T50</f>
        <v>180</v>
      </c>
      <c r="U52" s="608">
        <f>U28+U36+U50</f>
        <v>94</v>
      </c>
      <c r="V52" s="612"/>
      <c r="W52" s="611">
        <f t="shared" si="14"/>
        <v>186</v>
      </c>
      <c r="X52" s="608">
        <f t="shared" si="14"/>
        <v>92</v>
      </c>
      <c r="Y52" s="608"/>
      <c r="Z52" s="608">
        <f t="shared" si="14"/>
        <v>120</v>
      </c>
      <c r="AA52" s="608">
        <f t="shared" si="14"/>
        <v>62</v>
      </c>
      <c r="AB52" s="612"/>
      <c r="AC52" s="614"/>
    </row>
    <row r="53" spans="1:29" ht="24" customHeight="1">
      <c r="A53" s="573"/>
      <c r="B53" s="910" t="s">
        <v>340</v>
      </c>
      <c r="C53" s="911"/>
      <c r="D53" s="653"/>
      <c r="E53" s="608"/>
      <c r="F53" s="621"/>
      <c r="G53" s="612"/>
      <c r="H53" s="654"/>
      <c r="I53" s="653"/>
      <c r="J53" s="608">
        <f>SUM(O53:AB53)</f>
        <v>1116</v>
      </c>
      <c r="K53" s="653"/>
      <c r="L53" s="655"/>
      <c r="M53" s="640"/>
      <c r="N53" s="621"/>
      <c r="O53" s="608">
        <v>108</v>
      </c>
      <c r="P53" s="613"/>
      <c r="Q53" s="656"/>
      <c r="R53" s="653"/>
      <c r="S53" s="653">
        <f>S51</f>
        <v>108</v>
      </c>
      <c r="T53" s="653"/>
      <c r="U53" s="653"/>
      <c r="V53" s="612">
        <f>V46+T49</f>
        <v>288</v>
      </c>
      <c r="W53" s="611">
        <f>W41+W49</f>
        <v>0</v>
      </c>
      <c r="X53" s="608"/>
      <c r="Y53" s="608">
        <f>Y46+Y42</f>
        <v>0</v>
      </c>
      <c r="Z53" s="608"/>
      <c r="AA53" s="608"/>
      <c r="AB53" s="612">
        <f>AB42</f>
        <v>612</v>
      </c>
      <c r="AC53" s="614"/>
    </row>
    <row r="54" spans="1:29" ht="12" customHeight="1">
      <c r="A54" s="573"/>
      <c r="B54" s="657" t="s">
        <v>341</v>
      </c>
      <c r="C54" s="658"/>
      <c r="D54" s="653"/>
      <c r="E54" s="621"/>
      <c r="F54" s="621"/>
      <c r="G54" s="622"/>
      <c r="H54" s="659"/>
      <c r="I54" s="653"/>
      <c r="J54" s="653"/>
      <c r="K54" s="653"/>
      <c r="L54" s="655"/>
      <c r="M54" s="640"/>
      <c r="N54" s="621"/>
      <c r="O54" s="621"/>
      <c r="P54" s="627"/>
      <c r="Q54" s="656"/>
      <c r="R54" s="653"/>
      <c r="S54" s="653"/>
      <c r="T54" s="653"/>
      <c r="U54" s="653"/>
      <c r="V54" s="612"/>
      <c r="W54" s="611"/>
      <c r="X54" s="608"/>
      <c r="Y54" s="608"/>
      <c r="Z54" s="621"/>
      <c r="AA54" s="621"/>
      <c r="AB54" s="612"/>
      <c r="AC54" s="614"/>
    </row>
    <row r="55" spans="1:29" ht="12" customHeight="1" thickBot="1">
      <c r="A55" s="573"/>
      <c r="B55" s="660" t="s">
        <v>342</v>
      </c>
      <c r="C55" s="661"/>
      <c r="D55" s="576"/>
      <c r="E55" s="662"/>
      <c r="F55" s="663"/>
      <c r="G55" s="664"/>
      <c r="H55" s="665"/>
      <c r="I55" s="576"/>
      <c r="J55" s="576">
        <f>J53</f>
        <v>1116</v>
      </c>
      <c r="K55" s="576"/>
      <c r="L55" s="578"/>
      <c r="M55" s="666"/>
      <c r="N55" s="663"/>
      <c r="O55" s="662">
        <f>O53</f>
        <v>108</v>
      </c>
      <c r="P55" s="667"/>
      <c r="Q55" s="668"/>
      <c r="R55" s="662"/>
      <c r="S55" s="662">
        <f>S53</f>
        <v>108</v>
      </c>
      <c r="T55" s="662"/>
      <c r="U55" s="662"/>
      <c r="V55" s="669">
        <f>V53</f>
        <v>288</v>
      </c>
      <c r="W55" s="670">
        <f>W53</f>
        <v>0</v>
      </c>
      <c r="X55" s="662"/>
      <c r="Y55" s="662">
        <v>288</v>
      </c>
      <c r="Z55" s="662"/>
      <c r="AA55" s="662"/>
      <c r="AB55" s="669">
        <v>612</v>
      </c>
      <c r="AC55" s="614"/>
    </row>
    <row r="56" spans="1:29" ht="12" customHeight="1" thickBot="1">
      <c r="A56" s="573"/>
      <c r="B56" s="671" t="s">
        <v>343</v>
      </c>
      <c r="C56" s="672" t="s">
        <v>387</v>
      </c>
      <c r="D56" s="673"/>
      <c r="E56" s="673"/>
      <c r="F56" s="673"/>
      <c r="G56" s="673"/>
      <c r="H56" s="673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673"/>
      <c r="Z56" s="674"/>
      <c r="AA56" s="675"/>
      <c r="AB56" s="676" t="s">
        <v>419</v>
      </c>
      <c r="AC56" s="612"/>
    </row>
    <row r="57" spans="1:29" ht="12" customHeight="1">
      <c r="A57" s="573"/>
      <c r="B57" s="912" t="s">
        <v>456</v>
      </c>
      <c r="C57" s="913"/>
      <c r="D57" s="677" t="s">
        <v>388</v>
      </c>
      <c r="E57" s="678"/>
      <c r="F57" s="678"/>
      <c r="G57" s="678"/>
      <c r="H57" s="678"/>
      <c r="I57" s="678"/>
      <c r="J57" s="678"/>
      <c r="K57" s="678"/>
      <c r="L57" s="678"/>
      <c r="M57" s="679">
        <v>54</v>
      </c>
      <c r="N57" s="680"/>
      <c r="O57" s="681">
        <v>54</v>
      </c>
      <c r="P57" s="682"/>
      <c r="Q57" s="679">
        <v>54</v>
      </c>
      <c r="R57" s="680"/>
      <c r="S57" s="683">
        <v>36</v>
      </c>
      <c r="T57" s="681">
        <v>54</v>
      </c>
      <c r="U57" s="680"/>
      <c r="V57" s="684">
        <v>36</v>
      </c>
      <c r="W57" s="679">
        <v>54</v>
      </c>
      <c r="X57" s="680"/>
      <c r="Y57" s="683">
        <v>36</v>
      </c>
      <c r="Z57" s="681">
        <v>54</v>
      </c>
      <c r="AA57" s="680"/>
      <c r="AB57" s="684">
        <v>36</v>
      </c>
      <c r="AC57" s="614"/>
    </row>
    <row r="58" spans="1:29" ht="12" customHeight="1">
      <c r="A58" s="573"/>
      <c r="B58" s="914"/>
      <c r="C58" s="915"/>
      <c r="D58" s="608"/>
      <c r="E58" s="608"/>
      <c r="F58" s="608"/>
      <c r="G58" s="608" t="s">
        <v>379</v>
      </c>
      <c r="H58" s="608"/>
      <c r="I58" s="608"/>
      <c r="J58" s="608"/>
      <c r="K58" s="608"/>
      <c r="L58" s="613"/>
      <c r="M58" s="685"/>
      <c r="N58" s="686"/>
      <c r="O58" s="687"/>
      <c r="P58" s="688"/>
      <c r="Q58" s="685"/>
      <c r="R58" s="686"/>
      <c r="S58" s="689"/>
      <c r="T58" s="687"/>
      <c r="U58" s="686"/>
      <c r="V58" s="690"/>
      <c r="W58" s="685"/>
      <c r="X58" s="686"/>
      <c r="Y58" s="691"/>
      <c r="Z58" s="687"/>
      <c r="AA58" s="686"/>
      <c r="AB58" s="692"/>
      <c r="AC58" s="693"/>
    </row>
    <row r="59" spans="1:29" ht="12" customHeight="1">
      <c r="A59" s="573"/>
      <c r="B59" s="914"/>
      <c r="C59" s="915"/>
      <c r="D59" s="694" t="s">
        <v>344</v>
      </c>
      <c r="E59" s="695" t="s">
        <v>353</v>
      </c>
      <c r="F59" s="696"/>
      <c r="G59" s="696"/>
      <c r="H59" s="696"/>
      <c r="I59" s="696"/>
      <c r="J59" s="696"/>
      <c r="K59" s="696"/>
      <c r="L59" s="696"/>
      <c r="M59" s="606">
        <f aca="true" t="shared" si="15" ref="M59:T59">M51</f>
        <v>612</v>
      </c>
      <c r="N59" s="608">
        <f t="shared" si="15"/>
        <v>306</v>
      </c>
      <c r="O59" s="608">
        <f t="shared" si="15"/>
        <v>720</v>
      </c>
      <c r="P59" s="613">
        <f t="shared" si="15"/>
        <v>360</v>
      </c>
      <c r="Q59" s="606">
        <f t="shared" si="15"/>
        <v>504</v>
      </c>
      <c r="R59" s="608">
        <f t="shared" si="15"/>
        <v>252</v>
      </c>
      <c r="S59" s="608">
        <f t="shared" si="15"/>
        <v>108</v>
      </c>
      <c r="T59" s="608">
        <f t="shared" si="15"/>
        <v>504</v>
      </c>
      <c r="U59" s="608">
        <f aca="true" t="shared" si="16" ref="U59:AB59">U51</f>
        <v>252</v>
      </c>
      <c r="V59" s="612">
        <f t="shared" si="16"/>
        <v>288</v>
      </c>
      <c r="W59" s="611">
        <f t="shared" si="16"/>
        <v>288</v>
      </c>
      <c r="X59" s="608">
        <f t="shared" si="16"/>
        <v>144</v>
      </c>
      <c r="Y59" s="608">
        <f t="shared" si="16"/>
        <v>288</v>
      </c>
      <c r="Z59" s="608">
        <f t="shared" si="16"/>
        <v>144</v>
      </c>
      <c r="AA59" s="608">
        <f t="shared" si="16"/>
        <v>72</v>
      </c>
      <c r="AB59" s="612">
        <f t="shared" si="16"/>
        <v>612</v>
      </c>
      <c r="AC59" s="614"/>
    </row>
    <row r="60" spans="1:29" ht="12" customHeight="1">
      <c r="A60" s="573"/>
      <c r="B60" s="916"/>
      <c r="C60" s="917"/>
      <c r="D60" s="697"/>
      <c r="E60" s="546" t="s">
        <v>345</v>
      </c>
      <c r="F60" s="546"/>
      <c r="G60" s="546"/>
      <c r="H60" s="546"/>
      <c r="I60" s="546"/>
      <c r="J60" s="546"/>
      <c r="K60" s="546"/>
      <c r="L60" s="695"/>
      <c r="M60" s="606"/>
      <c r="N60" s="608"/>
      <c r="O60" s="608">
        <v>108</v>
      </c>
      <c r="P60" s="613"/>
      <c r="Q60" s="606"/>
      <c r="R60" s="608"/>
      <c r="S60" s="608"/>
      <c r="T60" s="608"/>
      <c r="U60" s="608"/>
      <c r="V60" s="612"/>
      <c r="W60" s="611"/>
      <c r="X60" s="608"/>
      <c r="Y60" s="608">
        <f>Y51</f>
        <v>288</v>
      </c>
      <c r="Z60" s="608"/>
      <c r="AA60" s="608"/>
      <c r="AB60" s="612"/>
      <c r="AC60" s="614"/>
    </row>
    <row r="61" spans="1:29" ht="12" customHeight="1">
      <c r="A61" s="573"/>
      <c r="B61" s="543" t="s">
        <v>387</v>
      </c>
      <c r="C61" s="544"/>
      <c r="D61" s="697"/>
      <c r="E61" s="546" t="s">
        <v>346</v>
      </c>
      <c r="F61" s="546"/>
      <c r="G61" s="546"/>
      <c r="H61" s="546"/>
      <c r="I61" s="546"/>
      <c r="J61" s="546"/>
      <c r="K61" s="546"/>
      <c r="L61" s="695"/>
      <c r="M61" s="606"/>
      <c r="N61" s="608"/>
      <c r="O61" s="608"/>
      <c r="P61" s="613"/>
      <c r="Q61" s="606"/>
      <c r="R61" s="608"/>
      <c r="S61" s="608">
        <v>108</v>
      </c>
      <c r="T61" s="608"/>
      <c r="U61" s="608"/>
      <c r="V61" s="612">
        <v>288</v>
      </c>
      <c r="W61" s="611"/>
      <c r="X61" s="608"/>
      <c r="Y61" s="608"/>
      <c r="Z61" s="608"/>
      <c r="AA61" s="608"/>
      <c r="AB61" s="612">
        <v>612</v>
      </c>
      <c r="AC61" s="614"/>
    </row>
    <row r="62" spans="1:29" ht="12" customHeight="1">
      <c r="A62" s="573"/>
      <c r="B62" s="544" t="s">
        <v>457</v>
      </c>
      <c r="C62" s="545"/>
      <c r="D62" s="697"/>
      <c r="E62" s="546" t="s">
        <v>347</v>
      </c>
      <c r="F62" s="546"/>
      <c r="G62" s="546"/>
      <c r="H62" s="546"/>
      <c r="I62" s="546"/>
      <c r="J62" s="546"/>
      <c r="K62" s="546"/>
      <c r="L62" s="695"/>
      <c r="M62" s="606"/>
      <c r="N62" s="608"/>
      <c r="O62" s="608">
        <v>2</v>
      </c>
      <c r="P62" s="613"/>
      <c r="Q62" s="606"/>
      <c r="R62" s="608"/>
      <c r="S62" s="608"/>
      <c r="T62" s="608">
        <v>3</v>
      </c>
      <c r="U62" s="608"/>
      <c r="V62" s="612"/>
      <c r="W62" s="611">
        <v>1</v>
      </c>
      <c r="X62" s="608"/>
      <c r="Y62" s="608"/>
      <c r="Z62" s="608">
        <v>1</v>
      </c>
      <c r="AA62" s="608"/>
      <c r="AB62" s="612"/>
      <c r="AC62" s="614"/>
    </row>
    <row r="63" spans="1:29" ht="12" customHeight="1">
      <c r="A63" s="573"/>
      <c r="B63" s="545" t="s">
        <v>458</v>
      </c>
      <c r="C63" s="545"/>
      <c r="D63" s="697"/>
      <c r="E63" s="546" t="s">
        <v>386</v>
      </c>
      <c r="F63" s="546"/>
      <c r="G63" s="546"/>
      <c r="H63" s="546"/>
      <c r="I63" s="546"/>
      <c r="J63" s="546"/>
      <c r="K63" s="546"/>
      <c r="L63" s="695"/>
      <c r="M63" s="606"/>
      <c r="N63" s="608"/>
      <c r="O63" s="608"/>
      <c r="P63" s="613"/>
      <c r="Q63" s="606"/>
      <c r="R63" s="608"/>
      <c r="S63" s="608"/>
      <c r="T63" s="608">
        <v>1</v>
      </c>
      <c r="U63" s="608"/>
      <c r="V63" s="612"/>
      <c r="W63" s="611">
        <v>1</v>
      </c>
      <c r="X63" s="608"/>
      <c r="Y63" s="608"/>
      <c r="Z63" s="608">
        <v>1</v>
      </c>
      <c r="AA63" s="608"/>
      <c r="AB63" s="612"/>
      <c r="AC63" s="614"/>
    </row>
    <row r="64" spans="1:29" ht="12" customHeight="1">
      <c r="A64" s="573"/>
      <c r="B64" s="545" t="s">
        <v>459</v>
      </c>
      <c r="C64" s="545"/>
      <c r="D64" s="697"/>
      <c r="E64" s="918" t="s">
        <v>454</v>
      </c>
      <c r="F64" s="919"/>
      <c r="G64" s="919"/>
      <c r="H64" s="919"/>
      <c r="I64" s="919"/>
      <c r="J64" s="919"/>
      <c r="K64" s="919"/>
      <c r="L64" s="920"/>
      <c r="M64" s="606">
        <v>2</v>
      </c>
      <c r="N64" s="608"/>
      <c r="O64" s="608">
        <v>1</v>
      </c>
      <c r="P64" s="613"/>
      <c r="Q64" s="606">
        <v>4</v>
      </c>
      <c r="R64" s="608"/>
      <c r="S64" s="608"/>
      <c r="T64" s="608">
        <v>4</v>
      </c>
      <c r="U64" s="608"/>
      <c r="V64" s="612"/>
      <c r="W64" s="611">
        <v>4</v>
      </c>
      <c r="X64" s="608"/>
      <c r="Y64" s="608"/>
      <c r="Z64" s="608">
        <v>2</v>
      </c>
      <c r="AA64" s="608"/>
      <c r="AB64" s="612"/>
      <c r="AC64" s="614"/>
    </row>
    <row r="65" spans="1:29" ht="12" customHeight="1">
      <c r="A65" s="573"/>
      <c r="B65" s="546" t="s">
        <v>460</v>
      </c>
      <c r="C65" s="547"/>
      <c r="D65" s="697"/>
      <c r="E65" s="546" t="s">
        <v>424</v>
      </c>
      <c r="F65" s="546"/>
      <c r="G65" s="546"/>
      <c r="H65" s="546"/>
      <c r="I65" s="546"/>
      <c r="J65" s="546"/>
      <c r="K65" s="546"/>
      <c r="L65" s="695"/>
      <c r="M65" s="606"/>
      <c r="N65" s="608"/>
      <c r="O65" s="608">
        <v>1</v>
      </c>
      <c r="P65" s="613"/>
      <c r="Q65" s="606"/>
      <c r="R65" s="608"/>
      <c r="S65" s="608"/>
      <c r="T65" s="608">
        <v>1</v>
      </c>
      <c r="U65" s="608"/>
      <c r="V65" s="612"/>
      <c r="W65" s="611">
        <v>2</v>
      </c>
      <c r="X65" s="608"/>
      <c r="Y65" s="608"/>
      <c r="Z65" s="608">
        <v>1</v>
      </c>
      <c r="AA65" s="608"/>
      <c r="AB65" s="612"/>
      <c r="AC65" s="614"/>
    </row>
    <row r="66" spans="1:29" ht="12" customHeight="1" thickBot="1">
      <c r="A66" s="573"/>
      <c r="B66" s="698"/>
      <c r="C66" s="699"/>
      <c r="D66" s="700"/>
      <c r="E66" s="701"/>
      <c r="F66" s="702"/>
      <c r="G66" s="702"/>
      <c r="H66" s="702"/>
      <c r="I66" s="702"/>
      <c r="J66" s="702"/>
      <c r="K66" s="702"/>
      <c r="L66" s="702"/>
      <c r="M66" s="668"/>
      <c r="N66" s="662"/>
      <c r="O66" s="662"/>
      <c r="P66" s="667"/>
      <c r="Q66" s="668"/>
      <c r="R66" s="662"/>
      <c r="S66" s="662"/>
      <c r="T66" s="662"/>
      <c r="U66" s="662"/>
      <c r="V66" s="669"/>
      <c r="W66" s="670"/>
      <c r="X66" s="662"/>
      <c r="Y66" s="662"/>
      <c r="Z66" s="662"/>
      <c r="AA66" s="662"/>
      <c r="AB66" s="669"/>
      <c r="AC66" s="703">
        <f>B2:AC66</f>
        <v>0</v>
      </c>
    </row>
    <row r="67" spans="2:29" ht="15">
      <c r="B67" s="704"/>
      <c r="C67" s="704"/>
      <c r="D67" s="704"/>
      <c r="E67" s="704"/>
      <c r="F67" s="704"/>
      <c r="G67" s="704"/>
      <c r="H67" s="704"/>
      <c r="I67" s="704"/>
      <c r="J67" s="704"/>
      <c r="K67" s="704"/>
      <c r="L67" s="704"/>
      <c r="M67" s="704"/>
      <c r="N67" s="704"/>
      <c r="O67" s="704"/>
      <c r="P67" s="704"/>
      <c r="Q67" s="704"/>
      <c r="R67" s="704"/>
      <c r="S67" s="705"/>
      <c r="T67" s="705"/>
      <c r="U67" s="705"/>
      <c r="V67" s="705"/>
      <c r="W67" s="705"/>
      <c r="X67" s="705"/>
      <c r="Y67" s="705"/>
      <c r="Z67" s="704"/>
      <c r="AA67" s="704"/>
      <c r="AB67" s="704"/>
      <c r="AC67" s="704"/>
    </row>
    <row r="68" spans="2:29" ht="15">
      <c r="B68" s="704"/>
      <c r="C68" s="704"/>
      <c r="D68" s="704"/>
      <c r="E68" s="704"/>
      <c r="F68" s="704"/>
      <c r="G68" s="704"/>
      <c r="H68" s="704"/>
      <c r="I68" s="704"/>
      <c r="J68" s="704"/>
      <c r="K68" s="704"/>
      <c r="L68" s="704"/>
      <c r="M68" s="704"/>
      <c r="N68" s="704"/>
      <c r="O68" s="704"/>
      <c r="P68" s="704"/>
      <c r="Q68" s="704"/>
      <c r="R68" s="704"/>
      <c r="S68" s="705"/>
      <c r="T68" s="705"/>
      <c r="U68" s="705"/>
      <c r="V68" s="705"/>
      <c r="W68" s="705"/>
      <c r="X68" s="705"/>
      <c r="Y68" s="705"/>
      <c r="Z68" s="704"/>
      <c r="AA68" s="704"/>
      <c r="AB68" s="704"/>
      <c r="AC68" s="704"/>
    </row>
    <row r="69" spans="2:29" ht="15">
      <c r="B69" s="704"/>
      <c r="C69" s="704"/>
      <c r="D69" s="704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5"/>
      <c r="T69" s="705"/>
      <c r="U69" s="705"/>
      <c r="V69" s="705"/>
      <c r="W69" s="705"/>
      <c r="X69" s="705"/>
      <c r="Y69" s="705"/>
      <c r="Z69" s="704"/>
      <c r="AA69" s="704"/>
      <c r="AB69" s="704"/>
      <c r="AC69" s="704"/>
    </row>
    <row r="70" spans="2:29" ht="15">
      <c r="B70" s="704"/>
      <c r="C70" s="704"/>
      <c r="D70" s="704"/>
      <c r="E70" s="704"/>
      <c r="F70" s="704"/>
      <c r="G70" s="704"/>
      <c r="H70" s="704"/>
      <c r="I70" s="704"/>
      <c r="J70" s="704"/>
      <c r="K70" s="704"/>
      <c r="L70" s="704"/>
      <c r="M70" s="704"/>
      <c r="N70" s="704"/>
      <c r="O70" s="704"/>
      <c r="P70" s="704"/>
      <c r="Q70" s="704"/>
      <c r="R70" s="704"/>
      <c r="S70" s="705"/>
      <c r="T70" s="705"/>
      <c r="U70" s="705"/>
      <c r="V70" s="705"/>
      <c r="W70" s="705"/>
      <c r="X70" s="705"/>
      <c r="Y70" s="705"/>
      <c r="Z70" s="704"/>
      <c r="AA70" s="704"/>
      <c r="AB70" s="704"/>
      <c r="AC70" s="704"/>
    </row>
    <row r="71" spans="2:29" ht="15">
      <c r="B71" s="704"/>
      <c r="C71" s="704"/>
      <c r="D71" s="704"/>
      <c r="E71" s="704"/>
      <c r="F71" s="704"/>
      <c r="G71" s="704"/>
      <c r="H71" s="704"/>
      <c r="I71" s="704"/>
      <c r="J71" s="704"/>
      <c r="K71" s="704"/>
      <c r="L71" s="704"/>
      <c r="M71" s="704"/>
      <c r="N71" s="704"/>
      <c r="O71" s="704"/>
      <c r="P71" s="704"/>
      <c r="Q71" s="704"/>
      <c r="R71" s="704"/>
      <c r="S71" s="705"/>
      <c r="T71" s="705"/>
      <c r="U71" s="705"/>
      <c r="V71" s="705"/>
      <c r="W71" s="705"/>
      <c r="X71" s="705"/>
      <c r="Y71" s="705"/>
      <c r="Z71" s="704"/>
      <c r="AA71" s="704"/>
      <c r="AB71" s="704"/>
      <c r="AC71" s="704"/>
    </row>
    <row r="72" spans="2:29" ht="15">
      <c r="B72" s="704"/>
      <c r="C72" s="704"/>
      <c r="D72" s="704"/>
      <c r="E72" s="704"/>
      <c r="F72" s="704"/>
      <c r="G72" s="704"/>
      <c r="H72" s="704"/>
      <c r="I72" s="704"/>
      <c r="J72" s="704"/>
      <c r="K72" s="704"/>
      <c r="L72" s="704"/>
      <c r="M72" s="704"/>
      <c r="N72" s="704"/>
      <c r="O72" s="704"/>
      <c r="P72" s="704"/>
      <c r="Q72" s="704"/>
      <c r="R72" s="704"/>
      <c r="S72" s="705"/>
      <c r="T72" s="705"/>
      <c r="U72" s="705"/>
      <c r="V72" s="705"/>
      <c r="W72" s="705"/>
      <c r="X72" s="705"/>
      <c r="Y72" s="705"/>
      <c r="Z72" s="704"/>
      <c r="AA72" s="704"/>
      <c r="AB72" s="704"/>
      <c r="AC72" s="704"/>
    </row>
    <row r="73" spans="2:29" ht="15">
      <c r="B73" s="704"/>
      <c r="C73" s="704"/>
      <c r="D73" s="704"/>
      <c r="E73" s="704"/>
      <c r="F73" s="704"/>
      <c r="G73" s="704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4"/>
      <c r="S73" s="705"/>
      <c r="T73" s="705"/>
      <c r="U73" s="705"/>
      <c r="V73" s="705"/>
      <c r="W73" s="705"/>
      <c r="X73" s="705"/>
      <c r="Y73" s="705"/>
      <c r="Z73" s="704"/>
      <c r="AA73" s="704"/>
      <c r="AB73" s="704"/>
      <c r="AC73" s="704"/>
    </row>
    <row r="74" spans="2:29" ht="15">
      <c r="B74" s="704"/>
      <c r="C74" s="704"/>
      <c r="D74" s="704"/>
      <c r="E74" s="704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5"/>
      <c r="T74" s="705"/>
      <c r="U74" s="705"/>
      <c r="V74" s="705"/>
      <c r="W74" s="705"/>
      <c r="X74" s="705"/>
      <c r="Y74" s="705"/>
      <c r="Z74" s="704"/>
      <c r="AA74" s="704"/>
      <c r="AB74" s="704"/>
      <c r="AC74" s="704"/>
    </row>
    <row r="75" spans="1:29" ht="15">
      <c r="A75" s="573"/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X75" s="705"/>
      <c r="Y75" s="705"/>
      <c r="Z75" s="705"/>
      <c r="AA75" s="705"/>
      <c r="AB75" s="705"/>
      <c r="AC75" s="705"/>
    </row>
    <row r="76" spans="1:29" ht="15">
      <c r="A76" s="573"/>
      <c r="B76" s="705"/>
      <c r="C76" s="705"/>
      <c r="D76" s="705"/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  <c r="S76" s="705"/>
      <c r="T76" s="705"/>
      <c r="U76" s="705"/>
      <c r="V76" s="705"/>
      <c r="W76" s="705"/>
      <c r="X76" s="705"/>
      <c r="Y76" s="705"/>
      <c r="Z76" s="705"/>
      <c r="AA76" s="705"/>
      <c r="AB76" s="705"/>
      <c r="AC76" s="705"/>
    </row>
    <row r="77" spans="19:25" ht="12.75">
      <c r="S77" s="573"/>
      <c r="T77" s="573"/>
      <c r="U77" s="573"/>
      <c r="V77" s="573"/>
      <c r="W77" s="573"/>
      <c r="X77" s="573"/>
      <c r="Y77" s="573"/>
    </row>
    <row r="78" spans="19:25" ht="12.75">
      <c r="S78" s="573"/>
      <c r="T78" s="573"/>
      <c r="U78" s="573"/>
      <c r="V78" s="573"/>
      <c r="W78" s="573"/>
      <c r="X78" s="573"/>
      <c r="Y78" s="573"/>
    </row>
    <row r="79" spans="19:25" ht="12.75">
      <c r="S79" s="573"/>
      <c r="T79" s="573"/>
      <c r="U79" s="573"/>
      <c r="V79" s="573"/>
      <c r="W79" s="573"/>
      <c r="X79" s="573"/>
      <c r="Y79" s="573"/>
    </row>
    <row r="80" spans="19:25" ht="12.75">
      <c r="S80" s="573"/>
      <c r="T80" s="573"/>
      <c r="U80" s="573"/>
      <c r="V80" s="573"/>
      <c r="W80" s="573"/>
      <c r="X80" s="573"/>
      <c r="Y80" s="573"/>
    </row>
    <row r="81" spans="19:25" ht="12.75">
      <c r="S81" s="573"/>
      <c r="T81" s="573"/>
      <c r="U81" s="573"/>
      <c r="V81" s="573"/>
      <c r="W81" s="573"/>
      <c r="X81" s="573"/>
      <c r="Y81" s="573"/>
    </row>
    <row r="82" spans="19:25" ht="12.75">
      <c r="S82" s="573"/>
      <c r="T82" s="573"/>
      <c r="U82" s="573"/>
      <c r="V82" s="573"/>
      <c r="W82" s="573"/>
      <c r="X82" s="573"/>
      <c r="Y82" s="573"/>
    </row>
    <row r="83" spans="19:25" ht="12.75">
      <c r="S83" s="573"/>
      <c r="T83" s="573"/>
      <c r="U83" s="573"/>
      <c r="V83" s="573"/>
      <c r="W83" s="573"/>
      <c r="X83" s="573"/>
      <c r="Y83" s="573"/>
    </row>
    <row r="84" spans="19:25" ht="12.75">
      <c r="S84" s="573"/>
      <c r="T84" s="573"/>
      <c r="U84" s="573"/>
      <c r="V84" s="573"/>
      <c r="W84" s="573"/>
      <c r="X84" s="573"/>
      <c r="Y84" s="573"/>
    </row>
    <row r="85" spans="19:25" ht="12.75">
      <c r="S85" s="573"/>
      <c r="T85" s="573"/>
      <c r="U85" s="573"/>
      <c r="V85" s="573"/>
      <c r="W85" s="573"/>
      <c r="X85" s="573"/>
      <c r="Y85" s="573"/>
    </row>
    <row r="86" spans="19:25" ht="12.75">
      <c r="S86" s="573"/>
      <c r="T86" s="573"/>
      <c r="U86" s="573"/>
      <c r="V86" s="573"/>
      <c r="W86" s="573"/>
      <c r="X86" s="573"/>
      <c r="Y86" s="573"/>
    </row>
    <row r="87" spans="19:25" ht="12.75">
      <c r="S87" s="573"/>
      <c r="T87" s="573"/>
      <c r="U87" s="573"/>
      <c r="V87" s="573"/>
      <c r="W87" s="573"/>
      <c r="X87" s="573"/>
      <c r="Y87" s="573"/>
    </row>
    <row r="88" spans="19:25" ht="12.75">
      <c r="S88" s="573"/>
      <c r="T88" s="573"/>
      <c r="U88" s="573"/>
      <c r="V88" s="573"/>
      <c r="W88" s="573"/>
      <c r="X88" s="573"/>
      <c r="Y88" s="573"/>
    </row>
    <row r="89" spans="19:25" ht="12.75">
      <c r="S89" s="573"/>
      <c r="T89" s="573"/>
      <c r="U89" s="573"/>
      <c r="V89" s="573"/>
      <c r="W89" s="573"/>
      <c r="X89" s="573"/>
      <c r="Y89" s="573"/>
    </row>
    <row r="90" spans="19:25" ht="12.75">
      <c r="S90" s="573"/>
      <c r="T90" s="573"/>
      <c r="U90" s="573"/>
      <c r="V90" s="573"/>
      <c r="W90" s="573"/>
      <c r="X90" s="573"/>
      <c r="Y90" s="573"/>
    </row>
    <row r="91" spans="19:25" ht="12.75">
      <c r="S91" s="573"/>
      <c r="T91" s="573"/>
      <c r="U91" s="573"/>
      <c r="V91" s="573"/>
      <c r="W91" s="573"/>
      <c r="X91" s="573"/>
      <c r="Y91" s="573"/>
    </row>
    <row r="92" spans="19:25" ht="12.75">
      <c r="S92" s="573"/>
      <c r="T92" s="573"/>
      <c r="U92" s="573"/>
      <c r="V92" s="573"/>
      <c r="W92" s="573"/>
      <c r="X92" s="573"/>
      <c r="Y92" s="573"/>
    </row>
    <row r="93" spans="19:25" ht="12.75">
      <c r="S93" s="573"/>
      <c r="T93" s="573"/>
      <c r="U93" s="573"/>
      <c r="V93" s="573"/>
      <c r="W93" s="573"/>
      <c r="X93" s="573"/>
      <c r="Y93" s="573"/>
    </row>
    <row r="94" spans="19:25" ht="12.75">
      <c r="S94" s="573"/>
      <c r="T94" s="573"/>
      <c r="U94" s="573"/>
      <c r="V94" s="573"/>
      <c r="W94" s="573"/>
      <c r="X94" s="573"/>
      <c r="Y94" s="573"/>
    </row>
    <row r="95" spans="19:25" ht="12.75">
      <c r="S95" s="573"/>
      <c r="T95" s="573"/>
      <c r="U95" s="573"/>
      <c r="V95" s="573"/>
      <c r="W95" s="573"/>
      <c r="X95" s="573"/>
      <c r="Y95" s="573"/>
    </row>
    <row r="96" spans="19:25" ht="12.75">
      <c r="S96" s="573"/>
      <c r="T96" s="573"/>
      <c r="U96" s="573"/>
      <c r="V96" s="573"/>
      <c r="W96" s="573"/>
      <c r="X96" s="573"/>
      <c r="Y96" s="573"/>
    </row>
    <row r="97" spans="19:25" ht="12.75">
      <c r="S97" s="573"/>
      <c r="T97" s="573"/>
      <c r="U97" s="573"/>
      <c r="V97" s="573"/>
      <c r="W97" s="573"/>
      <c r="X97" s="573"/>
      <c r="Y97" s="573"/>
    </row>
    <row r="98" spans="19:25" ht="12.75">
      <c r="S98" s="573"/>
      <c r="T98" s="573"/>
      <c r="U98" s="573"/>
      <c r="V98" s="573"/>
      <c r="W98" s="573"/>
      <c r="X98" s="573"/>
      <c r="Y98" s="573"/>
    </row>
    <row r="99" spans="19:25" ht="12.75">
      <c r="S99" s="573"/>
      <c r="T99" s="573"/>
      <c r="U99" s="573"/>
      <c r="V99" s="573"/>
      <c r="W99" s="573"/>
      <c r="X99" s="573"/>
      <c r="Y99" s="573"/>
    </row>
    <row r="100" spans="19:25" ht="12.75">
      <c r="S100" s="573"/>
      <c r="T100" s="573"/>
      <c r="U100" s="573"/>
      <c r="V100" s="573"/>
      <c r="W100" s="573"/>
      <c r="X100" s="573"/>
      <c r="Y100" s="573"/>
    </row>
    <row r="101" spans="19:25" ht="12.75">
      <c r="S101" s="573"/>
      <c r="T101" s="573"/>
      <c r="U101" s="573"/>
      <c r="V101" s="573"/>
      <c r="W101" s="573"/>
      <c r="X101" s="573"/>
      <c r="Y101" s="573"/>
    </row>
    <row r="102" spans="19:25" ht="12.75">
      <c r="S102" s="573"/>
      <c r="T102" s="573"/>
      <c r="U102" s="573"/>
      <c r="V102" s="573"/>
      <c r="W102" s="573"/>
      <c r="X102" s="573"/>
      <c r="Y102" s="573"/>
    </row>
    <row r="103" spans="19:25" ht="12.75">
      <c r="S103" s="573"/>
      <c r="T103" s="573"/>
      <c r="U103" s="573"/>
      <c r="V103" s="573"/>
      <c r="W103" s="573"/>
      <c r="X103" s="573"/>
      <c r="Y103" s="573"/>
    </row>
    <row r="104" spans="19:25" ht="12.75">
      <c r="S104" s="573"/>
      <c r="T104" s="573"/>
      <c r="U104" s="573"/>
      <c r="V104" s="573"/>
      <c r="W104" s="573"/>
      <c r="X104" s="573"/>
      <c r="Y104" s="573"/>
    </row>
    <row r="105" spans="19:25" ht="12.75">
      <c r="S105" s="573"/>
      <c r="T105" s="573"/>
      <c r="U105" s="573"/>
      <c r="V105" s="573"/>
      <c r="W105" s="573"/>
      <c r="X105" s="573"/>
      <c r="Y105" s="573"/>
    </row>
    <row r="106" spans="19:25" ht="12.75">
      <c r="S106" s="573"/>
      <c r="T106" s="573"/>
      <c r="U106" s="573"/>
      <c r="V106" s="573"/>
      <c r="W106" s="573"/>
      <c r="X106" s="573"/>
      <c r="Y106" s="573"/>
    </row>
    <row r="107" spans="19:25" ht="12.75">
      <c r="S107" s="573"/>
      <c r="T107" s="573"/>
      <c r="U107" s="573"/>
      <c r="V107" s="573"/>
      <c r="W107" s="573"/>
      <c r="X107" s="573"/>
      <c r="Y107" s="573"/>
    </row>
    <row r="108" spans="19:25" ht="12.75">
      <c r="S108" s="573"/>
      <c r="T108" s="573"/>
      <c r="U108" s="573"/>
      <c r="V108" s="573"/>
      <c r="W108" s="573"/>
      <c r="X108" s="573"/>
      <c r="Y108" s="573"/>
    </row>
    <row r="109" spans="19:25" ht="12.75">
      <c r="S109" s="573"/>
      <c r="T109" s="573"/>
      <c r="U109" s="573"/>
      <c r="V109" s="573"/>
      <c r="W109" s="573"/>
      <c r="X109" s="573"/>
      <c r="Y109" s="573"/>
    </row>
    <row r="110" spans="19:25" ht="12.75">
      <c r="S110" s="573"/>
      <c r="T110" s="573"/>
      <c r="U110" s="573"/>
      <c r="V110" s="573"/>
      <c r="W110" s="573"/>
      <c r="X110" s="573"/>
      <c r="Y110" s="573"/>
    </row>
    <row r="111" spans="19:25" ht="12.75">
      <c r="S111" s="573"/>
      <c r="T111" s="573"/>
      <c r="U111" s="573"/>
      <c r="V111" s="573"/>
      <c r="W111" s="573"/>
      <c r="X111" s="573"/>
      <c r="Y111" s="573"/>
    </row>
    <row r="112" spans="19:25" ht="12.75">
      <c r="S112" s="573"/>
      <c r="T112" s="573"/>
      <c r="U112" s="573"/>
      <c r="V112" s="573"/>
      <c r="W112" s="573"/>
      <c r="X112" s="573"/>
      <c r="Y112" s="573"/>
    </row>
    <row r="113" spans="19:25" ht="12.75">
      <c r="S113" s="573"/>
      <c r="T113" s="573"/>
      <c r="U113" s="573"/>
      <c r="V113" s="573"/>
      <c r="W113" s="573"/>
      <c r="X113" s="573"/>
      <c r="Y113" s="573"/>
    </row>
    <row r="114" spans="19:25" ht="12.75">
      <c r="S114" s="573"/>
      <c r="T114" s="573"/>
      <c r="U114" s="573"/>
      <c r="V114" s="573"/>
      <c r="W114" s="573"/>
      <c r="X114" s="573"/>
      <c r="Y114" s="573"/>
    </row>
    <row r="115" spans="19:25" ht="12.75">
      <c r="S115" s="573"/>
      <c r="T115" s="573"/>
      <c r="U115" s="573"/>
      <c r="V115" s="573"/>
      <c r="W115" s="573"/>
      <c r="X115" s="573"/>
      <c r="Y115" s="573"/>
    </row>
    <row r="116" spans="19:25" ht="12.75">
      <c r="S116" s="573"/>
      <c r="T116" s="573"/>
      <c r="U116" s="573"/>
      <c r="V116" s="573"/>
      <c r="W116" s="573"/>
      <c r="X116" s="573"/>
      <c r="Y116" s="573"/>
    </row>
    <row r="117" spans="19:25" ht="12.75">
      <c r="S117" s="573"/>
      <c r="T117" s="573"/>
      <c r="U117" s="573"/>
      <c r="V117" s="573"/>
      <c r="W117" s="573"/>
      <c r="X117" s="573"/>
      <c r="Y117" s="573"/>
    </row>
    <row r="118" spans="19:25" ht="12.75">
      <c r="S118" s="573"/>
      <c r="T118" s="573"/>
      <c r="U118" s="573"/>
      <c r="V118" s="573"/>
      <c r="W118" s="573"/>
      <c r="X118" s="573"/>
      <c r="Y118" s="573"/>
    </row>
    <row r="119" spans="19:25" ht="12.75">
      <c r="S119" s="573"/>
      <c r="T119" s="573"/>
      <c r="U119" s="573"/>
      <c r="V119" s="573"/>
      <c r="W119" s="573"/>
      <c r="X119" s="573"/>
      <c r="Y119" s="573"/>
    </row>
    <row r="120" spans="19:25" ht="12.75">
      <c r="S120" s="573"/>
      <c r="T120" s="573"/>
      <c r="U120" s="573"/>
      <c r="V120" s="573"/>
      <c r="W120" s="573"/>
      <c r="X120" s="573"/>
      <c r="Y120" s="573"/>
    </row>
    <row r="121" spans="19:25" ht="12.75">
      <c r="S121" s="573"/>
      <c r="T121" s="573"/>
      <c r="U121" s="573"/>
      <c r="V121" s="573"/>
      <c r="W121" s="573"/>
      <c r="X121" s="573"/>
      <c r="Y121" s="573"/>
    </row>
    <row r="122" spans="19:25" ht="12.75">
      <c r="S122" s="573"/>
      <c r="T122" s="573"/>
      <c r="U122" s="573"/>
      <c r="V122" s="573"/>
      <c r="W122" s="573"/>
      <c r="X122" s="573"/>
      <c r="Y122" s="573"/>
    </row>
    <row r="123" spans="19:25" ht="12.75">
      <c r="S123" s="573"/>
      <c r="T123" s="573"/>
      <c r="U123" s="573"/>
      <c r="V123" s="573"/>
      <c r="W123" s="573"/>
      <c r="X123" s="573"/>
      <c r="Y123" s="573"/>
    </row>
    <row r="124" spans="19:25" ht="12.75">
      <c r="S124" s="573"/>
      <c r="T124" s="573"/>
      <c r="U124" s="573"/>
      <c r="V124" s="573"/>
      <c r="W124" s="573"/>
      <c r="X124" s="573"/>
      <c r="Y124" s="573"/>
    </row>
    <row r="125" spans="19:25" ht="12.75">
      <c r="S125" s="573"/>
      <c r="T125" s="573"/>
      <c r="U125" s="573"/>
      <c r="V125" s="573"/>
      <c r="W125" s="573"/>
      <c r="X125" s="573"/>
      <c r="Y125" s="573"/>
    </row>
    <row r="126" spans="19:25" ht="12.75">
      <c r="S126" s="573"/>
      <c r="T126" s="573"/>
      <c r="U126" s="573"/>
      <c r="V126" s="573"/>
      <c r="W126" s="573"/>
      <c r="X126" s="573"/>
      <c r="Y126" s="573"/>
    </row>
    <row r="127" spans="19:25" ht="12.75">
      <c r="S127" s="573"/>
      <c r="T127" s="573"/>
      <c r="U127" s="573"/>
      <c r="V127" s="573"/>
      <c r="W127" s="573"/>
      <c r="X127" s="573"/>
      <c r="Y127" s="573"/>
    </row>
    <row r="128" spans="19:25" ht="12.75">
      <c r="S128" s="573"/>
      <c r="T128" s="573"/>
      <c r="U128" s="573"/>
      <c r="V128" s="573"/>
      <c r="W128" s="573"/>
      <c r="X128" s="573"/>
      <c r="Y128" s="573"/>
    </row>
    <row r="129" spans="19:25" ht="12.75">
      <c r="S129" s="573"/>
      <c r="T129" s="573"/>
      <c r="U129" s="573"/>
      <c r="V129" s="573"/>
      <c r="W129" s="573"/>
      <c r="X129" s="573"/>
      <c r="Y129" s="573"/>
    </row>
    <row r="130" spans="19:25" ht="12.75">
      <c r="S130" s="573"/>
      <c r="T130" s="573"/>
      <c r="U130" s="573"/>
      <c r="V130" s="573"/>
      <c r="W130" s="573"/>
      <c r="X130" s="573"/>
      <c r="Y130" s="573"/>
    </row>
    <row r="131" spans="19:25" ht="12.75">
      <c r="S131" s="573"/>
      <c r="T131" s="573"/>
      <c r="U131" s="573"/>
      <c r="V131" s="573"/>
      <c r="W131" s="573"/>
      <c r="X131" s="573"/>
      <c r="Y131" s="573"/>
    </row>
    <row r="132" spans="19:25" ht="12.75">
      <c r="S132" s="573"/>
      <c r="T132" s="573"/>
      <c r="U132" s="573"/>
      <c r="V132" s="573"/>
      <c r="W132" s="573"/>
      <c r="X132" s="573"/>
      <c r="Y132" s="573"/>
    </row>
    <row r="133" spans="19:25" ht="12.75">
      <c r="S133" s="573"/>
      <c r="T133" s="573"/>
      <c r="U133" s="573"/>
      <c r="V133" s="573"/>
      <c r="W133" s="573"/>
      <c r="X133" s="573"/>
      <c r="Y133" s="573"/>
    </row>
    <row r="134" spans="19:25" ht="12.75">
      <c r="S134" s="573"/>
      <c r="T134" s="573"/>
      <c r="U134" s="573"/>
      <c r="V134" s="573"/>
      <c r="W134" s="573"/>
      <c r="X134" s="573"/>
      <c r="Y134" s="573"/>
    </row>
    <row r="135" spans="19:25" ht="12.75">
      <c r="S135" s="573"/>
      <c r="T135" s="573"/>
      <c r="U135" s="573"/>
      <c r="V135" s="573"/>
      <c r="W135" s="573"/>
      <c r="X135" s="573"/>
      <c r="Y135" s="573"/>
    </row>
    <row r="136" spans="19:25" ht="12.75">
      <c r="S136" s="573"/>
      <c r="T136" s="573"/>
      <c r="U136" s="573"/>
      <c r="V136" s="573"/>
      <c r="W136" s="573"/>
      <c r="X136" s="573"/>
      <c r="Y136" s="573"/>
    </row>
    <row r="137" spans="19:25" ht="12.75">
      <c r="S137" s="573"/>
      <c r="T137" s="573"/>
      <c r="U137" s="573"/>
      <c r="V137" s="573"/>
      <c r="W137" s="573"/>
      <c r="X137" s="573"/>
      <c r="Y137" s="573"/>
    </row>
    <row r="138" spans="19:25" ht="12.75">
      <c r="S138" s="573"/>
      <c r="T138" s="573"/>
      <c r="U138" s="573"/>
      <c r="V138" s="573"/>
      <c r="W138" s="573"/>
      <c r="X138" s="573"/>
      <c r="Y138" s="573"/>
    </row>
    <row r="139" spans="19:25" ht="12.75">
      <c r="S139" s="573"/>
      <c r="T139" s="573"/>
      <c r="U139" s="573"/>
      <c r="V139" s="573"/>
      <c r="W139" s="573"/>
      <c r="X139" s="573"/>
      <c r="Y139" s="573"/>
    </row>
    <row r="140" spans="19:25" ht="12.75">
      <c r="S140" s="573"/>
      <c r="T140" s="573"/>
      <c r="U140" s="573"/>
      <c r="V140" s="573"/>
      <c r="W140" s="573"/>
      <c r="X140" s="573"/>
      <c r="Y140" s="573"/>
    </row>
    <row r="141" spans="19:25" ht="12.75">
      <c r="S141" s="573"/>
      <c r="T141" s="573"/>
      <c r="U141" s="573"/>
      <c r="V141" s="573"/>
      <c r="W141" s="573"/>
      <c r="X141" s="573"/>
      <c r="Y141" s="573"/>
    </row>
    <row r="142" spans="19:25" ht="12.75">
      <c r="S142" s="573"/>
      <c r="T142" s="573"/>
      <c r="U142" s="573"/>
      <c r="V142" s="573"/>
      <c r="W142" s="573"/>
      <c r="X142" s="573"/>
      <c r="Y142" s="573"/>
    </row>
    <row r="143" spans="19:25" ht="12.75">
      <c r="S143" s="573"/>
      <c r="T143" s="573"/>
      <c r="U143" s="573"/>
      <c r="V143" s="573"/>
      <c r="W143" s="573"/>
      <c r="X143" s="573"/>
      <c r="Y143" s="573"/>
    </row>
    <row r="144" spans="19:25" ht="12.75">
      <c r="S144" s="573"/>
      <c r="T144" s="573"/>
      <c r="U144" s="573"/>
      <c r="V144" s="573"/>
      <c r="W144" s="573"/>
      <c r="X144" s="573"/>
      <c r="Y144" s="573"/>
    </row>
    <row r="145" spans="19:25" ht="12.75">
      <c r="S145" s="573"/>
      <c r="T145" s="573"/>
      <c r="U145" s="573"/>
      <c r="V145" s="573"/>
      <c r="W145" s="573"/>
      <c r="X145" s="573"/>
      <c r="Y145" s="573"/>
    </row>
    <row r="146" spans="19:25" ht="12.75">
      <c r="S146" s="573"/>
      <c r="T146" s="573"/>
      <c r="U146" s="573"/>
      <c r="V146" s="573"/>
      <c r="W146" s="573"/>
      <c r="X146" s="573"/>
      <c r="Y146" s="573"/>
    </row>
    <row r="147" spans="19:25" ht="12.75">
      <c r="S147" s="573"/>
      <c r="T147" s="573"/>
      <c r="U147" s="573"/>
      <c r="V147" s="573"/>
      <c r="W147" s="573"/>
      <c r="X147" s="573"/>
      <c r="Y147" s="573"/>
    </row>
    <row r="148" spans="19:25" ht="12.75">
      <c r="S148" s="573"/>
      <c r="T148" s="573"/>
      <c r="U148" s="573"/>
      <c r="V148" s="573"/>
      <c r="W148" s="573"/>
      <c r="X148" s="573"/>
      <c r="Y148" s="573"/>
    </row>
    <row r="149" spans="19:25" ht="12.75">
      <c r="S149" s="573"/>
      <c r="T149" s="573"/>
      <c r="U149" s="573"/>
      <c r="V149" s="573"/>
      <c r="W149" s="573"/>
      <c r="X149" s="573"/>
      <c r="Y149" s="573"/>
    </row>
    <row r="150" spans="19:25" ht="12.75">
      <c r="S150" s="573"/>
      <c r="T150" s="573"/>
      <c r="U150" s="573"/>
      <c r="V150" s="573"/>
      <c r="W150" s="573"/>
      <c r="X150" s="573"/>
      <c r="Y150" s="573"/>
    </row>
    <row r="151" spans="19:25" ht="12.75">
      <c r="S151" s="573"/>
      <c r="T151" s="573"/>
      <c r="U151" s="573"/>
      <c r="V151" s="573"/>
      <c r="W151" s="573"/>
      <c r="X151" s="573"/>
      <c r="Y151" s="573"/>
    </row>
    <row r="152" spans="19:25" ht="12.75">
      <c r="S152" s="573"/>
      <c r="T152" s="573"/>
      <c r="U152" s="573"/>
      <c r="V152" s="573"/>
      <c r="W152" s="573"/>
      <c r="X152" s="573"/>
      <c r="Y152" s="573"/>
    </row>
    <row r="153" spans="19:25" ht="12.75">
      <c r="S153" s="573"/>
      <c r="T153" s="573"/>
      <c r="U153" s="573"/>
      <c r="V153" s="573"/>
      <c r="W153" s="573"/>
      <c r="X153" s="573"/>
      <c r="Y153" s="573"/>
    </row>
    <row r="154" spans="19:25" ht="12.75">
      <c r="S154" s="573"/>
      <c r="T154" s="573"/>
      <c r="U154" s="573"/>
      <c r="V154" s="573"/>
      <c r="W154" s="573"/>
      <c r="X154" s="573"/>
      <c r="Y154" s="573"/>
    </row>
    <row r="155" spans="19:25" ht="12.75">
      <c r="S155" s="573"/>
      <c r="T155" s="573"/>
      <c r="U155" s="573"/>
      <c r="V155" s="573"/>
      <c r="W155" s="573"/>
      <c r="X155" s="573"/>
      <c r="Y155" s="573"/>
    </row>
    <row r="156" spans="19:25" ht="12.75">
      <c r="S156" s="573"/>
      <c r="T156" s="573"/>
      <c r="U156" s="573"/>
      <c r="V156" s="573"/>
      <c r="W156" s="573"/>
      <c r="X156" s="573"/>
      <c r="Y156" s="573"/>
    </row>
    <row r="157" spans="19:25" ht="12.75">
      <c r="S157" s="573"/>
      <c r="T157" s="573"/>
      <c r="U157" s="573"/>
      <c r="V157" s="573"/>
      <c r="W157" s="573"/>
      <c r="X157" s="573"/>
      <c r="Y157" s="573"/>
    </row>
    <row r="158" spans="19:25" ht="12.75">
      <c r="S158" s="573"/>
      <c r="T158" s="573"/>
      <c r="U158" s="573"/>
      <c r="V158" s="573"/>
      <c r="W158" s="573"/>
      <c r="X158" s="573"/>
      <c r="Y158" s="573"/>
    </row>
    <row r="159" spans="19:25" ht="12.75">
      <c r="S159" s="573"/>
      <c r="T159" s="573"/>
      <c r="U159" s="573"/>
      <c r="V159" s="573"/>
      <c r="W159" s="573"/>
      <c r="X159" s="573"/>
      <c r="Y159" s="573"/>
    </row>
    <row r="160" spans="19:25" ht="12.75">
      <c r="S160" s="573"/>
      <c r="T160" s="573"/>
      <c r="U160" s="573"/>
      <c r="V160" s="573"/>
      <c r="W160" s="573"/>
      <c r="X160" s="573"/>
      <c r="Y160" s="573"/>
    </row>
    <row r="161" spans="19:25" ht="12.75">
      <c r="S161" s="573"/>
      <c r="T161" s="573"/>
      <c r="U161" s="573"/>
      <c r="V161" s="573"/>
      <c r="W161" s="573"/>
      <c r="X161" s="573"/>
      <c r="Y161" s="573"/>
    </row>
    <row r="162" spans="19:25" ht="12.75">
      <c r="S162" s="573"/>
      <c r="T162" s="573"/>
      <c r="U162" s="573"/>
      <c r="V162" s="573"/>
      <c r="W162" s="573"/>
      <c r="X162" s="573"/>
      <c r="Y162" s="573"/>
    </row>
    <row r="163" spans="19:25" ht="12.75">
      <c r="S163" s="573"/>
      <c r="T163" s="573"/>
      <c r="U163" s="573"/>
      <c r="V163" s="573"/>
      <c r="W163" s="573"/>
      <c r="X163" s="573"/>
      <c r="Y163" s="573"/>
    </row>
    <row r="164" spans="19:25" ht="12.75">
      <c r="S164" s="573"/>
      <c r="T164" s="573"/>
      <c r="U164" s="573"/>
      <c r="V164" s="573"/>
      <c r="W164" s="573"/>
      <c r="X164" s="573"/>
      <c r="Y164" s="573"/>
    </row>
    <row r="165" spans="19:25" ht="12.75">
      <c r="S165" s="573"/>
      <c r="T165" s="573"/>
      <c r="U165" s="573"/>
      <c r="V165" s="573"/>
      <c r="W165" s="573"/>
      <c r="X165" s="573"/>
      <c r="Y165" s="573"/>
    </row>
    <row r="166" spans="19:25" ht="12.75">
      <c r="S166" s="573"/>
      <c r="T166" s="573"/>
      <c r="U166" s="573"/>
      <c r="V166" s="573"/>
      <c r="W166" s="573"/>
      <c r="X166" s="573"/>
      <c r="Y166" s="573"/>
    </row>
    <row r="167" spans="19:25" ht="12.75">
      <c r="S167" s="573"/>
      <c r="T167" s="573"/>
      <c r="U167" s="573"/>
      <c r="V167" s="573"/>
      <c r="W167" s="573"/>
      <c r="X167" s="573"/>
      <c r="Y167" s="573"/>
    </row>
    <row r="168" spans="19:25" ht="12.75">
      <c r="S168" s="573"/>
      <c r="T168" s="573"/>
      <c r="U168" s="573"/>
      <c r="V168" s="573"/>
      <c r="W168" s="573"/>
      <c r="X168" s="573"/>
      <c r="Y168" s="573"/>
    </row>
    <row r="169" spans="19:25" ht="12.75">
      <c r="S169" s="573"/>
      <c r="T169" s="573"/>
      <c r="U169" s="573"/>
      <c r="V169" s="573"/>
      <c r="W169" s="573"/>
      <c r="X169" s="573"/>
      <c r="Y169" s="573"/>
    </row>
    <row r="170" spans="19:25" ht="12.75">
      <c r="S170" s="573"/>
      <c r="T170" s="573"/>
      <c r="U170" s="573"/>
      <c r="V170" s="573"/>
      <c r="W170" s="573"/>
      <c r="X170" s="573"/>
      <c r="Y170" s="573"/>
    </row>
    <row r="171" spans="19:25" ht="12.75">
      <c r="S171" s="573"/>
      <c r="T171" s="573"/>
      <c r="U171" s="573"/>
      <c r="V171" s="573"/>
      <c r="W171" s="573"/>
      <c r="X171" s="573"/>
      <c r="Y171" s="573"/>
    </row>
    <row r="172" spans="19:25" ht="12.75">
      <c r="S172" s="573"/>
      <c r="T172" s="573"/>
      <c r="U172" s="573"/>
      <c r="V172" s="573"/>
      <c r="W172" s="573"/>
      <c r="X172" s="573"/>
      <c r="Y172" s="573"/>
    </row>
    <row r="173" spans="19:25" ht="12.75">
      <c r="S173" s="573"/>
      <c r="T173" s="573"/>
      <c r="U173" s="573"/>
      <c r="V173" s="573"/>
      <c r="W173" s="573"/>
      <c r="X173" s="573"/>
      <c r="Y173" s="573"/>
    </row>
    <row r="174" spans="19:25" ht="12.75">
      <c r="S174" s="573"/>
      <c r="T174" s="573"/>
      <c r="U174" s="573"/>
      <c r="V174" s="573"/>
      <c r="W174" s="573"/>
      <c r="X174" s="573"/>
      <c r="Y174" s="573"/>
    </row>
    <row r="175" spans="19:25" ht="12.75">
      <c r="S175" s="573"/>
      <c r="T175" s="573"/>
      <c r="U175" s="573"/>
      <c r="V175" s="573"/>
      <c r="W175" s="573"/>
      <c r="X175" s="573"/>
      <c r="Y175" s="573"/>
    </row>
    <row r="176" spans="19:25" ht="12.75">
      <c r="S176" s="573"/>
      <c r="T176" s="573"/>
      <c r="U176" s="573"/>
      <c r="V176" s="573"/>
      <c r="W176" s="573"/>
      <c r="X176" s="573"/>
      <c r="Y176" s="573"/>
    </row>
    <row r="177" spans="19:25" ht="12.75">
      <c r="S177" s="573"/>
      <c r="T177" s="573"/>
      <c r="U177" s="573"/>
      <c r="V177" s="573"/>
      <c r="W177" s="573"/>
      <c r="X177" s="573"/>
      <c r="Y177" s="573"/>
    </row>
    <row r="178" spans="19:25" ht="12.75">
      <c r="S178" s="573"/>
      <c r="T178" s="573"/>
      <c r="U178" s="573"/>
      <c r="V178" s="573"/>
      <c r="W178" s="573"/>
      <c r="X178" s="573"/>
      <c r="Y178" s="573"/>
    </row>
    <row r="179" spans="19:25" ht="12.75">
      <c r="S179" s="573"/>
      <c r="T179" s="573"/>
      <c r="U179" s="573"/>
      <c r="V179" s="573"/>
      <c r="W179" s="573"/>
      <c r="X179" s="573"/>
      <c r="Y179" s="573"/>
    </row>
    <row r="180" spans="19:25" ht="12.75">
      <c r="S180" s="573"/>
      <c r="T180" s="573"/>
      <c r="U180" s="573"/>
      <c r="V180" s="573"/>
      <c r="W180" s="573"/>
      <c r="X180" s="573"/>
      <c r="Y180" s="573"/>
    </row>
    <row r="181" spans="19:25" ht="12.75">
      <c r="S181" s="573"/>
      <c r="T181" s="573"/>
      <c r="U181" s="573"/>
      <c r="V181" s="573"/>
      <c r="W181" s="573"/>
      <c r="X181" s="573"/>
      <c r="Y181" s="573"/>
    </row>
    <row r="182" spans="19:25" ht="12.75">
      <c r="S182" s="573"/>
      <c r="T182" s="573"/>
      <c r="U182" s="573"/>
      <c r="V182" s="573"/>
      <c r="W182" s="573"/>
      <c r="X182" s="573"/>
      <c r="Y182" s="573"/>
    </row>
    <row r="183" spans="19:25" ht="12.75">
      <c r="S183" s="573"/>
      <c r="T183" s="573"/>
      <c r="U183" s="573"/>
      <c r="V183" s="573"/>
      <c r="W183" s="573"/>
      <c r="X183" s="573"/>
      <c r="Y183" s="573"/>
    </row>
    <row r="184" spans="19:25" ht="12.75">
      <c r="S184" s="573"/>
      <c r="T184" s="573"/>
      <c r="U184" s="573"/>
      <c r="V184" s="573"/>
      <c r="W184" s="573"/>
      <c r="X184" s="573"/>
      <c r="Y184" s="573"/>
    </row>
    <row r="185" spans="19:25" ht="12.75">
      <c r="S185" s="573"/>
      <c r="T185" s="573"/>
      <c r="U185" s="573"/>
      <c r="V185" s="573"/>
      <c r="W185" s="573"/>
      <c r="X185" s="573"/>
      <c r="Y185" s="573"/>
    </row>
    <row r="186" spans="19:25" ht="12.75">
      <c r="S186" s="573"/>
      <c r="T186" s="573"/>
      <c r="U186" s="573"/>
      <c r="V186" s="573"/>
      <c r="W186" s="573"/>
      <c r="X186" s="573"/>
      <c r="Y186" s="573"/>
    </row>
    <row r="187" spans="19:25" ht="12.75">
      <c r="S187" s="573"/>
      <c r="T187" s="573"/>
      <c r="U187" s="573"/>
      <c r="V187" s="573"/>
      <c r="W187" s="573"/>
      <c r="X187" s="573"/>
      <c r="Y187" s="573"/>
    </row>
    <row r="188" spans="19:25" ht="12.75">
      <c r="S188" s="573"/>
      <c r="T188" s="573"/>
      <c r="U188" s="573"/>
      <c r="V188" s="573"/>
      <c r="W188" s="573"/>
      <c r="X188" s="573"/>
      <c r="Y188" s="573"/>
    </row>
    <row r="189" spans="19:25" ht="12.75">
      <c r="S189" s="573"/>
      <c r="T189" s="573"/>
      <c r="U189" s="573"/>
      <c r="V189" s="573"/>
      <c r="W189" s="573"/>
      <c r="X189" s="573"/>
      <c r="Y189" s="573"/>
    </row>
    <row r="190" spans="19:25" ht="12.75">
      <c r="S190" s="573"/>
      <c r="T190" s="573"/>
      <c r="U190" s="573"/>
      <c r="V190" s="573"/>
      <c r="W190" s="573"/>
      <c r="X190" s="573"/>
      <c r="Y190" s="573"/>
    </row>
    <row r="191" spans="19:25" ht="12.75">
      <c r="S191" s="573"/>
      <c r="T191" s="573"/>
      <c r="U191" s="573"/>
      <c r="V191" s="573"/>
      <c r="W191" s="573"/>
      <c r="X191" s="573"/>
      <c r="Y191" s="573"/>
    </row>
    <row r="192" spans="19:25" ht="12.75">
      <c r="S192" s="573"/>
      <c r="T192" s="573"/>
      <c r="U192" s="573"/>
      <c r="V192" s="573"/>
      <c r="W192" s="573"/>
      <c r="X192" s="573"/>
      <c r="Y192" s="573"/>
    </row>
    <row r="193" spans="19:25" ht="12.75">
      <c r="S193" s="573"/>
      <c r="T193" s="573"/>
      <c r="U193" s="573"/>
      <c r="V193" s="573"/>
      <c r="W193" s="573"/>
      <c r="X193" s="573"/>
      <c r="Y193" s="573"/>
    </row>
    <row r="194" spans="19:25" ht="12.75">
      <c r="S194" s="573"/>
      <c r="T194" s="573"/>
      <c r="U194" s="573"/>
      <c r="V194" s="573"/>
      <c r="W194" s="573"/>
      <c r="X194" s="573"/>
      <c r="Y194" s="573"/>
    </row>
    <row r="195" spans="19:25" ht="12.75">
      <c r="S195" s="573"/>
      <c r="T195" s="573"/>
      <c r="U195" s="573"/>
      <c r="V195" s="573"/>
      <c r="W195" s="573"/>
      <c r="X195" s="573"/>
      <c r="Y195" s="573"/>
    </row>
    <row r="196" spans="19:25" ht="12.75">
      <c r="S196" s="573"/>
      <c r="T196" s="573"/>
      <c r="U196" s="573"/>
      <c r="V196" s="573"/>
      <c r="W196" s="573"/>
      <c r="X196" s="573"/>
      <c r="Y196" s="573"/>
    </row>
    <row r="197" spans="19:25" ht="12.75">
      <c r="S197" s="573"/>
      <c r="T197" s="573"/>
      <c r="U197" s="573"/>
      <c r="V197" s="573"/>
      <c r="W197" s="573"/>
      <c r="X197" s="573"/>
      <c r="Y197" s="573"/>
    </row>
    <row r="198" spans="19:25" ht="12.75">
      <c r="S198" s="573"/>
      <c r="T198" s="573"/>
      <c r="U198" s="573"/>
      <c r="V198" s="573"/>
      <c r="W198" s="573"/>
      <c r="X198" s="573"/>
      <c r="Y198" s="573"/>
    </row>
    <row r="199" spans="19:25" ht="12.75">
      <c r="S199" s="573"/>
      <c r="T199" s="573"/>
      <c r="U199" s="573"/>
      <c r="V199" s="573"/>
      <c r="W199" s="573"/>
      <c r="X199" s="573"/>
      <c r="Y199" s="573"/>
    </row>
    <row r="200" spans="19:25" ht="12.75">
      <c r="S200" s="573"/>
      <c r="T200" s="573"/>
      <c r="U200" s="573"/>
      <c r="V200" s="573"/>
      <c r="W200" s="573"/>
      <c r="X200" s="573"/>
      <c r="Y200" s="573"/>
    </row>
    <row r="201" spans="19:25" ht="12.75">
      <c r="S201" s="573"/>
      <c r="T201" s="573"/>
      <c r="U201" s="573"/>
      <c r="V201" s="573"/>
      <c r="W201" s="573"/>
      <c r="X201" s="573"/>
      <c r="Y201" s="573"/>
    </row>
    <row r="202" spans="19:25" ht="12.75">
      <c r="S202" s="573"/>
      <c r="T202" s="573"/>
      <c r="U202" s="573"/>
      <c r="V202" s="573"/>
      <c r="W202" s="573"/>
      <c r="X202" s="573"/>
      <c r="Y202" s="573"/>
    </row>
    <row r="203" spans="19:25" ht="12.75">
      <c r="S203" s="573"/>
      <c r="T203" s="573"/>
      <c r="U203" s="573"/>
      <c r="V203" s="573"/>
      <c r="W203" s="573"/>
      <c r="X203" s="573"/>
      <c r="Y203" s="573"/>
    </row>
    <row r="204" spans="19:25" ht="12.75">
      <c r="S204" s="573"/>
      <c r="T204" s="573"/>
      <c r="U204" s="573"/>
      <c r="V204" s="573"/>
      <c r="W204" s="573"/>
      <c r="X204" s="573"/>
      <c r="Y204" s="573"/>
    </row>
    <row r="205" spans="19:25" ht="12.75">
      <c r="S205" s="573"/>
      <c r="T205" s="573"/>
      <c r="U205" s="573"/>
      <c r="V205" s="573"/>
      <c r="W205" s="573"/>
      <c r="X205" s="573"/>
      <c r="Y205" s="573"/>
    </row>
    <row r="206" spans="19:25" ht="12.75">
      <c r="S206" s="573"/>
      <c r="T206" s="573"/>
      <c r="U206" s="573"/>
      <c r="V206" s="573"/>
      <c r="W206" s="573"/>
      <c r="X206" s="573"/>
      <c r="Y206" s="573"/>
    </row>
    <row r="207" spans="19:25" ht="12.75">
      <c r="S207" s="573"/>
      <c r="T207" s="573"/>
      <c r="U207" s="573"/>
      <c r="V207" s="573"/>
      <c r="W207" s="573"/>
      <c r="X207" s="573"/>
      <c r="Y207" s="573"/>
    </row>
    <row r="208" spans="19:25" ht="12.75">
      <c r="S208" s="573"/>
      <c r="T208" s="573"/>
      <c r="U208" s="573"/>
      <c r="V208" s="573"/>
      <c r="W208" s="573"/>
      <c r="X208" s="573"/>
      <c r="Y208" s="573"/>
    </row>
    <row r="209" spans="19:25" ht="12.75">
      <c r="S209" s="573"/>
      <c r="T209" s="573"/>
      <c r="U209" s="573"/>
      <c r="V209" s="573"/>
      <c r="W209" s="573"/>
      <c r="X209" s="573"/>
      <c r="Y209" s="573"/>
    </row>
    <row r="210" spans="19:25" ht="12.75">
      <c r="S210" s="573"/>
      <c r="T210" s="573"/>
      <c r="U210" s="573"/>
      <c r="V210" s="573"/>
      <c r="W210" s="573"/>
      <c r="X210" s="573"/>
      <c r="Y210" s="573"/>
    </row>
    <row r="211" spans="19:25" ht="12.75">
      <c r="S211" s="573"/>
      <c r="T211" s="573"/>
      <c r="U211" s="573"/>
      <c r="V211" s="573"/>
      <c r="W211" s="573"/>
      <c r="X211" s="573"/>
      <c r="Y211" s="573"/>
    </row>
    <row r="212" spans="19:25" ht="12.75">
      <c r="S212" s="573"/>
      <c r="T212" s="573"/>
      <c r="U212" s="573"/>
      <c r="V212" s="573"/>
      <c r="W212" s="573"/>
      <c r="X212" s="573"/>
      <c r="Y212" s="573"/>
    </row>
    <row r="213" spans="19:25" ht="12.75">
      <c r="S213" s="573"/>
      <c r="T213" s="573"/>
      <c r="U213" s="573"/>
      <c r="V213" s="573"/>
      <c r="W213" s="573"/>
      <c r="X213" s="573"/>
      <c r="Y213" s="573"/>
    </row>
    <row r="214" spans="19:25" ht="12.75">
      <c r="S214" s="573"/>
      <c r="T214" s="573"/>
      <c r="U214" s="573"/>
      <c r="V214" s="573"/>
      <c r="W214" s="573"/>
      <c r="X214" s="573"/>
      <c r="Y214" s="573"/>
    </row>
    <row r="215" spans="19:25" ht="12.75">
      <c r="S215" s="573"/>
      <c r="T215" s="573"/>
      <c r="U215" s="573"/>
      <c r="V215" s="573"/>
      <c r="W215" s="573"/>
      <c r="X215" s="573"/>
      <c r="Y215" s="573"/>
    </row>
    <row r="216" spans="19:25" ht="12.75">
      <c r="S216" s="573"/>
      <c r="T216" s="573"/>
      <c r="U216" s="573"/>
      <c r="V216" s="573"/>
      <c r="W216" s="573"/>
      <c r="X216" s="573"/>
      <c r="Y216" s="573"/>
    </row>
    <row r="217" spans="19:25" ht="12.75">
      <c r="S217" s="573"/>
      <c r="T217" s="573"/>
      <c r="U217" s="573"/>
      <c r="V217" s="573"/>
      <c r="W217" s="573"/>
      <c r="X217" s="573"/>
      <c r="Y217" s="573"/>
    </row>
    <row r="218" spans="19:25" ht="12.75">
      <c r="S218" s="573"/>
      <c r="T218" s="573"/>
      <c r="U218" s="573"/>
      <c r="V218" s="573"/>
      <c r="W218" s="573"/>
      <c r="X218" s="573"/>
      <c r="Y218" s="573"/>
    </row>
    <row r="219" spans="19:25" ht="12.75">
      <c r="S219" s="573"/>
      <c r="T219" s="573"/>
      <c r="U219" s="573"/>
      <c r="V219" s="573"/>
      <c r="W219" s="573"/>
      <c r="X219" s="573"/>
      <c r="Y219" s="573"/>
    </row>
    <row r="220" spans="19:25" ht="12.75">
      <c r="S220" s="573"/>
      <c r="T220" s="573"/>
      <c r="U220" s="573"/>
      <c r="V220" s="573"/>
      <c r="W220" s="573"/>
      <c r="X220" s="573"/>
      <c r="Y220" s="573"/>
    </row>
    <row r="221" spans="19:25" ht="12.75">
      <c r="S221" s="573"/>
      <c r="T221" s="573"/>
      <c r="U221" s="573"/>
      <c r="V221" s="573"/>
      <c r="W221" s="573"/>
      <c r="X221" s="573"/>
      <c r="Y221" s="573"/>
    </row>
    <row r="222" spans="19:25" ht="12.75">
      <c r="S222" s="573"/>
      <c r="T222" s="573"/>
      <c r="U222" s="573"/>
      <c r="V222" s="573"/>
      <c r="W222" s="573"/>
      <c r="X222" s="573"/>
      <c r="Y222" s="573"/>
    </row>
    <row r="223" spans="19:25" ht="12.75">
      <c r="S223" s="573"/>
      <c r="T223" s="573"/>
      <c r="U223" s="573"/>
      <c r="V223" s="573"/>
      <c r="W223" s="573"/>
      <c r="X223" s="573"/>
      <c r="Y223" s="573"/>
    </row>
    <row r="224" spans="19:25" ht="12.75">
      <c r="S224" s="573"/>
      <c r="T224" s="573"/>
      <c r="U224" s="573"/>
      <c r="V224" s="573"/>
      <c r="W224" s="573"/>
      <c r="X224" s="573"/>
      <c r="Y224" s="573"/>
    </row>
    <row r="225" spans="19:25" ht="12.75">
      <c r="S225" s="573"/>
      <c r="T225" s="573"/>
      <c r="U225" s="573"/>
      <c r="V225" s="573"/>
      <c r="W225" s="573"/>
      <c r="X225" s="573"/>
      <c r="Y225" s="573"/>
    </row>
    <row r="226" spans="19:25" ht="12.75">
      <c r="S226" s="573"/>
      <c r="T226" s="573"/>
      <c r="U226" s="573"/>
      <c r="V226" s="573"/>
      <c r="W226" s="573"/>
      <c r="X226" s="573"/>
      <c r="Y226" s="573"/>
    </row>
    <row r="227" spans="19:25" ht="12.75">
      <c r="S227" s="573"/>
      <c r="T227" s="573"/>
      <c r="U227" s="573"/>
      <c r="V227" s="573"/>
      <c r="W227" s="573"/>
      <c r="X227" s="573"/>
      <c r="Y227" s="573"/>
    </row>
    <row r="228" spans="19:25" ht="12.75">
      <c r="S228" s="573"/>
      <c r="T228" s="573"/>
      <c r="U228" s="573"/>
      <c r="V228" s="573"/>
      <c r="W228" s="573"/>
      <c r="X228" s="573"/>
      <c r="Y228" s="573"/>
    </row>
    <row r="229" spans="19:25" ht="12.75">
      <c r="S229" s="573"/>
      <c r="T229" s="573"/>
      <c r="U229" s="573"/>
      <c r="V229" s="573"/>
      <c r="W229" s="573"/>
      <c r="X229" s="573"/>
      <c r="Y229" s="573"/>
    </row>
    <row r="230" spans="19:25" ht="12.75">
      <c r="S230" s="573"/>
      <c r="T230" s="573"/>
      <c r="U230" s="573"/>
      <c r="V230" s="573"/>
      <c r="W230" s="573"/>
      <c r="X230" s="573"/>
      <c r="Y230" s="573"/>
    </row>
    <row r="231" spans="19:25" ht="12.75">
      <c r="S231" s="573"/>
      <c r="T231" s="573"/>
      <c r="U231" s="573"/>
      <c r="V231" s="573"/>
      <c r="W231" s="573"/>
      <c r="X231" s="573"/>
      <c r="Y231" s="573"/>
    </row>
    <row r="232" spans="19:25" ht="12.75">
      <c r="S232" s="573"/>
      <c r="T232" s="573"/>
      <c r="U232" s="573"/>
      <c r="V232" s="573"/>
      <c r="W232" s="573"/>
      <c r="X232" s="573"/>
      <c r="Y232" s="573"/>
    </row>
    <row r="233" spans="19:25" ht="12.75">
      <c r="S233" s="573"/>
      <c r="T233" s="573"/>
      <c r="U233" s="573"/>
      <c r="V233" s="573"/>
      <c r="W233" s="573"/>
      <c r="X233" s="573"/>
      <c r="Y233" s="573"/>
    </row>
    <row r="234" spans="19:25" ht="12.75">
      <c r="S234" s="573"/>
      <c r="T234" s="573"/>
      <c r="U234" s="573"/>
      <c r="V234" s="573"/>
      <c r="W234" s="573"/>
      <c r="X234" s="573"/>
      <c r="Y234" s="573"/>
    </row>
    <row r="235" spans="19:25" ht="12.75">
      <c r="S235" s="573"/>
      <c r="T235" s="573"/>
      <c r="U235" s="573"/>
      <c r="V235" s="573"/>
      <c r="W235" s="573"/>
      <c r="X235" s="573"/>
      <c r="Y235" s="573"/>
    </row>
    <row r="236" spans="19:25" ht="12.75">
      <c r="S236" s="573"/>
      <c r="T236" s="573"/>
      <c r="U236" s="573"/>
      <c r="V236" s="573"/>
      <c r="W236" s="573"/>
      <c r="X236" s="573"/>
      <c r="Y236" s="573"/>
    </row>
    <row r="237" spans="19:25" ht="12.75">
      <c r="S237" s="573"/>
      <c r="T237" s="573"/>
      <c r="U237" s="573"/>
      <c r="V237" s="573"/>
      <c r="W237" s="573"/>
      <c r="X237" s="573"/>
      <c r="Y237" s="573"/>
    </row>
    <row r="238" spans="19:25" ht="12.75">
      <c r="S238" s="573"/>
      <c r="T238" s="573"/>
      <c r="U238" s="573"/>
      <c r="V238" s="573"/>
      <c r="W238" s="573"/>
      <c r="X238" s="573"/>
      <c r="Y238" s="573"/>
    </row>
    <row r="239" spans="19:25" ht="12.75">
      <c r="S239" s="573"/>
      <c r="T239" s="573"/>
      <c r="U239" s="573"/>
      <c r="V239" s="573"/>
      <c r="W239" s="573"/>
      <c r="X239" s="573"/>
      <c r="Y239" s="573"/>
    </row>
    <row r="240" spans="19:25" ht="12.75">
      <c r="S240" s="573"/>
      <c r="T240" s="573"/>
      <c r="U240" s="573"/>
      <c r="V240" s="573"/>
      <c r="W240" s="573"/>
      <c r="X240" s="573"/>
      <c r="Y240" s="573"/>
    </row>
    <row r="241" spans="19:25" ht="12.75">
      <c r="S241" s="573"/>
      <c r="T241" s="573"/>
      <c r="U241" s="573"/>
      <c r="V241" s="573"/>
      <c r="W241" s="573"/>
      <c r="X241" s="573"/>
      <c r="Y241" s="573"/>
    </row>
    <row r="242" spans="19:25" ht="12.75">
      <c r="S242" s="573"/>
      <c r="T242" s="573"/>
      <c r="U242" s="573"/>
      <c r="V242" s="573"/>
      <c r="W242" s="573"/>
      <c r="X242" s="573"/>
      <c r="Y242" s="573"/>
    </row>
    <row r="243" spans="19:25" ht="12.75">
      <c r="S243" s="573"/>
      <c r="T243" s="573"/>
      <c r="U243" s="573"/>
      <c r="V243" s="573"/>
      <c r="W243" s="573"/>
      <c r="X243" s="573"/>
      <c r="Y243" s="573"/>
    </row>
    <row r="244" spans="19:25" ht="12.75">
      <c r="S244" s="573"/>
      <c r="T244" s="573"/>
      <c r="U244" s="573"/>
      <c r="V244" s="573"/>
      <c r="W244" s="573"/>
      <c r="X244" s="573"/>
      <c r="Y244" s="573"/>
    </row>
    <row r="245" spans="19:25" ht="12.75">
      <c r="S245" s="573"/>
      <c r="T245" s="573"/>
      <c r="U245" s="573"/>
      <c r="V245" s="573"/>
      <c r="W245" s="573"/>
      <c r="X245" s="573"/>
      <c r="Y245" s="573"/>
    </row>
    <row r="246" spans="19:25" ht="12.75">
      <c r="S246" s="573"/>
      <c r="T246" s="573"/>
      <c r="U246" s="573"/>
      <c r="V246" s="573"/>
      <c r="W246" s="573"/>
      <c r="X246" s="573"/>
      <c r="Y246" s="573"/>
    </row>
    <row r="247" spans="19:25" ht="12.75">
      <c r="S247" s="573"/>
      <c r="T247" s="573"/>
      <c r="U247" s="573"/>
      <c r="V247" s="573"/>
      <c r="W247" s="573"/>
      <c r="X247" s="573"/>
      <c r="Y247" s="573"/>
    </row>
    <row r="248" spans="19:25" ht="12.75">
      <c r="S248" s="573"/>
      <c r="T248" s="573"/>
      <c r="U248" s="573"/>
      <c r="V248" s="573"/>
      <c r="W248" s="573"/>
      <c r="X248" s="573"/>
      <c r="Y248" s="573"/>
    </row>
    <row r="249" spans="19:25" ht="12.75">
      <c r="S249" s="573"/>
      <c r="T249" s="573"/>
      <c r="U249" s="573"/>
      <c r="V249" s="573"/>
      <c r="W249" s="573"/>
      <c r="X249" s="573"/>
      <c r="Y249" s="573"/>
    </row>
    <row r="250" spans="19:25" ht="12.75">
      <c r="S250" s="573"/>
      <c r="T250" s="573"/>
      <c r="U250" s="573"/>
      <c r="V250" s="573"/>
      <c r="W250" s="573"/>
      <c r="X250" s="573"/>
      <c r="Y250" s="573"/>
    </row>
    <row r="251" spans="19:25" ht="12.75">
      <c r="S251" s="573"/>
      <c r="T251" s="573"/>
      <c r="U251" s="573"/>
      <c r="V251" s="573"/>
      <c r="W251" s="573"/>
      <c r="X251" s="573"/>
      <c r="Y251" s="573"/>
    </row>
    <row r="252" spans="19:25" ht="12.75">
      <c r="S252" s="573"/>
      <c r="T252" s="573"/>
      <c r="U252" s="573"/>
      <c r="V252" s="573"/>
      <c r="W252" s="573"/>
      <c r="X252" s="573"/>
      <c r="Y252" s="573"/>
    </row>
    <row r="253" spans="19:25" ht="12.75">
      <c r="S253" s="573"/>
      <c r="T253" s="573"/>
      <c r="U253" s="573"/>
      <c r="V253" s="573"/>
      <c r="W253" s="573"/>
      <c r="X253" s="573"/>
      <c r="Y253" s="573"/>
    </row>
    <row r="254" spans="19:25" ht="12.75">
      <c r="S254" s="573"/>
      <c r="T254" s="573"/>
      <c r="U254" s="573"/>
      <c r="V254" s="573"/>
      <c r="W254" s="573"/>
      <c r="X254" s="573"/>
      <c r="Y254" s="573"/>
    </row>
    <row r="255" spans="19:25" ht="12.75">
      <c r="S255" s="573"/>
      <c r="T255" s="573"/>
      <c r="U255" s="573"/>
      <c r="V255" s="573"/>
      <c r="W255" s="573"/>
      <c r="X255" s="573"/>
      <c r="Y255" s="573"/>
    </row>
    <row r="256" spans="19:25" ht="12.75">
      <c r="S256" s="573"/>
      <c r="T256" s="573"/>
      <c r="U256" s="573"/>
      <c r="V256" s="573"/>
      <c r="W256" s="573"/>
      <c r="X256" s="573"/>
      <c r="Y256" s="573"/>
    </row>
    <row r="257" spans="19:25" ht="12.75">
      <c r="S257" s="573"/>
      <c r="T257" s="573"/>
      <c r="U257" s="573"/>
      <c r="V257" s="573"/>
      <c r="W257" s="573"/>
      <c r="X257" s="573"/>
      <c r="Y257" s="573"/>
    </row>
    <row r="258" spans="19:25" ht="12.75">
      <c r="S258" s="573"/>
      <c r="T258" s="573"/>
      <c r="U258" s="573"/>
      <c r="V258" s="573"/>
      <c r="W258" s="573"/>
      <c r="X258" s="573"/>
      <c r="Y258" s="573"/>
    </row>
    <row r="259" spans="19:25" ht="12.75">
      <c r="S259" s="573"/>
      <c r="T259" s="573"/>
      <c r="U259" s="573"/>
      <c r="V259" s="573"/>
      <c r="W259" s="573"/>
      <c r="X259" s="573"/>
      <c r="Y259" s="573"/>
    </row>
    <row r="260" spans="19:25" ht="12.75">
      <c r="S260" s="573"/>
      <c r="T260" s="573"/>
      <c r="U260" s="573"/>
      <c r="V260" s="573"/>
      <c r="W260" s="573"/>
      <c r="X260" s="573"/>
      <c r="Y260" s="573"/>
    </row>
    <row r="261" spans="19:25" ht="12.75">
      <c r="S261" s="573"/>
      <c r="T261" s="573"/>
      <c r="U261" s="573"/>
      <c r="V261" s="573"/>
      <c r="W261" s="573"/>
      <c r="X261" s="573"/>
      <c r="Y261" s="573"/>
    </row>
    <row r="262" spans="19:25" ht="12.75">
      <c r="S262" s="573"/>
      <c r="T262" s="573"/>
      <c r="U262" s="573"/>
      <c r="V262" s="573"/>
      <c r="W262" s="573"/>
      <c r="X262" s="573"/>
      <c r="Y262" s="573"/>
    </row>
    <row r="263" spans="19:25" ht="12.75">
      <c r="S263" s="573"/>
      <c r="T263" s="573"/>
      <c r="U263" s="573"/>
      <c r="V263" s="573"/>
      <c r="W263" s="573"/>
      <c r="X263" s="573"/>
      <c r="Y263" s="573"/>
    </row>
    <row r="264" spans="19:25" ht="12.75">
      <c r="S264" s="573"/>
      <c r="T264" s="573"/>
      <c r="U264" s="573"/>
      <c r="V264" s="573"/>
      <c r="W264" s="573"/>
      <c r="X264" s="573"/>
      <c r="Y264" s="573"/>
    </row>
    <row r="265" spans="19:25" ht="12.75">
      <c r="S265" s="573"/>
      <c r="T265" s="573"/>
      <c r="U265" s="573"/>
      <c r="V265" s="573"/>
      <c r="W265" s="573"/>
      <c r="X265" s="573"/>
      <c r="Y265" s="573"/>
    </row>
    <row r="266" spans="19:25" ht="12.75">
      <c r="S266" s="573"/>
      <c r="T266" s="573"/>
      <c r="U266" s="573"/>
      <c r="V266" s="573"/>
      <c r="W266" s="573"/>
      <c r="X266" s="573"/>
      <c r="Y266" s="573"/>
    </row>
    <row r="267" spans="19:25" ht="12.75">
      <c r="S267" s="573"/>
      <c r="T267" s="573"/>
      <c r="U267" s="573"/>
      <c r="V267" s="573"/>
      <c r="W267" s="573"/>
      <c r="X267" s="573"/>
      <c r="Y267" s="573"/>
    </row>
    <row r="268" spans="19:25" ht="12.75">
      <c r="S268" s="573"/>
      <c r="T268" s="573"/>
      <c r="U268" s="573"/>
      <c r="V268" s="573"/>
      <c r="W268" s="573"/>
      <c r="X268" s="573"/>
      <c r="Y268" s="573"/>
    </row>
    <row r="269" spans="19:25" ht="12.75">
      <c r="S269" s="573"/>
      <c r="T269" s="573"/>
      <c r="U269" s="573"/>
      <c r="V269" s="573"/>
      <c r="W269" s="573"/>
      <c r="X269" s="573"/>
      <c r="Y269" s="573"/>
    </row>
    <row r="270" spans="19:25" ht="12.75">
      <c r="S270" s="573"/>
      <c r="T270" s="573"/>
      <c r="U270" s="573"/>
      <c r="V270" s="573"/>
      <c r="W270" s="573"/>
      <c r="X270" s="573"/>
      <c r="Y270" s="573"/>
    </row>
    <row r="271" spans="19:25" ht="12.75">
      <c r="S271" s="573"/>
      <c r="T271" s="573"/>
      <c r="U271" s="573"/>
      <c r="V271" s="573"/>
      <c r="W271" s="573"/>
      <c r="X271" s="573"/>
      <c r="Y271" s="573"/>
    </row>
    <row r="272" spans="19:25" ht="12.75">
      <c r="S272" s="573"/>
      <c r="T272" s="573"/>
      <c r="U272" s="573"/>
      <c r="V272" s="573"/>
      <c r="W272" s="573"/>
      <c r="X272" s="573"/>
      <c r="Y272" s="573"/>
    </row>
    <row r="273" spans="19:25" ht="12.75">
      <c r="S273" s="573"/>
      <c r="T273" s="573"/>
      <c r="U273" s="573"/>
      <c r="V273" s="573"/>
      <c r="W273" s="573"/>
      <c r="X273" s="573"/>
      <c r="Y273" s="573"/>
    </row>
    <row r="274" spans="19:25" ht="12.75">
      <c r="S274" s="573"/>
      <c r="T274" s="573"/>
      <c r="U274" s="573"/>
      <c r="V274" s="573"/>
      <c r="W274" s="573"/>
      <c r="X274" s="573"/>
      <c r="Y274" s="573"/>
    </row>
    <row r="275" spans="19:25" ht="12.75">
      <c r="S275" s="573"/>
      <c r="T275" s="573"/>
      <c r="U275" s="573"/>
      <c r="V275" s="573"/>
      <c r="W275" s="573"/>
      <c r="X275" s="573"/>
      <c r="Y275" s="573"/>
    </row>
    <row r="276" spans="19:25" ht="12.75">
      <c r="S276" s="573"/>
      <c r="T276" s="573"/>
      <c r="U276" s="573"/>
      <c r="V276" s="573"/>
      <c r="W276" s="573"/>
      <c r="X276" s="573"/>
      <c r="Y276" s="573"/>
    </row>
    <row r="277" spans="19:25" ht="12.75">
      <c r="S277" s="573"/>
      <c r="T277" s="573"/>
      <c r="U277" s="573"/>
      <c r="V277" s="573"/>
      <c r="W277" s="573"/>
      <c r="X277" s="573"/>
      <c r="Y277" s="573"/>
    </row>
    <row r="278" spans="19:25" ht="12.75">
      <c r="S278" s="573"/>
      <c r="T278" s="573"/>
      <c r="U278" s="573"/>
      <c r="V278" s="573"/>
      <c r="W278" s="573"/>
      <c r="X278" s="573"/>
      <c r="Y278" s="573"/>
    </row>
    <row r="279" spans="19:25" ht="12.75">
      <c r="S279" s="573"/>
      <c r="T279" s="573"/>
      <c r="U279" s="573"/>
      <c r="V279" s="573"/>
      <c r="W279" s="573"/>
      <c r="X279" s="573"/>
      <c r="Y279" s="573"/>
    </row>
    <row r="280" spans="19:25" ht="12.75">
      <c r="S280" s="573"/>
      <c r="T280" s="573"/>
      <c r="U280" s="573"/>
      <c r="V280" s="573"/>
      <c r="W280" s="573"/>
      <c r="X280" s="573"/>
      <c r="Y280" s="573"/>
    </row>
    <row r="281" spans="19:25" ht="12.75">
      <c r="S281" s="573"/>
      <c r="T281" s="573"/>
      <c r="U281" s="573"/>
      <c r="V281" s="573"/>
      <c r="W281" s="573"/>
      <c r="X281" s="573"/>
      <c r="Y281" s="573"/>
    </row>
    <row r="282" spans="19:25" ht="12.75">
      <c r="S282" s="573"/>
      <c r="T282" s="573"/>
      <c r="U282" s="573"/>
      <c r="V282" s="573"/>
      <c r="W282" s="573"/>
      <c r="X282" s="573"/>
      <c r="Y282" s="573"/>
    </row>
    <row r="283" spans="19:25" ht="12.75">
      <c r="S283" s="573"/>
      <c r="T283" s="573"/>
      <c r="U283" s="573"/>
      <c r="V283" s="573"/>
      <c r="W283" s="573"/>
      <c r="X283" s="573"/>
      <c r="Y283" s="573"/>
    </row>
    <row r="284" spans="19:25" ht="12.75">
      <c r="S284" s="573"/>
      <c r="T284" s="573"/>
      <c r="U284" s="573"/>
      <c r="V284" s="573"/>
      <c r="W284" s="573"/>
      <c r="X284" s="573"/>
      <c r="Y284" s="573"/>
    </row>
    <row r="285" spans="19:25" ht="12.75">
      <c r="S285" s="573"/>
      <c r="T285" s="573"/>
      <c r="U285" s="573"/>
      <c r="V285" s="573"/>
      <c r="W285" s="573"/>
      <c r="X285" s="573"/>
      <c r="Y285" s="573"/>
    </row>
    <row r="286" spans="19:25" ht="12.75">
      <c r="S286" s="573"/>
      <c r="T286" s="573"/>
      <c r="U286" s="573"/>
      <c r="V286" s="573"/>
      <c r="W286" s="573"/>
      <c r="X286" s="573"/>
      <c r="Y286" s="573"/>
    </row>
    <row r="287" spans="19:25" ht="12.75">
      <c r="S287" s="573"/>
      <c r="T287" s="573"/>
      <c r="U287" s="573"/>
      <c r="V287" s="573"/>
      <c r="W287" s="573"/>
      <c r="X287" s="573"/>
      <c r="Y287" s="573"/>
    </row>
    <row r="288" spans="19:25" ht="12.75">
      <c r="S288" s="573"/>
      <c r="T288" s="573"/>
      <c r="U288" s="573"/>
      <c r="V288" s="573"/>
      <c r="W288" s="573"/>
      <c r="X288" s="573"/>
      <c r="Y288" s="573"/>
    </row>
    <row r="289" spans="19:25" ht="12.75">
      <c r="S289" s="573"/>
      <c r="T289" s="573"/>
      <c r="U289" s="573"/>
      <c r="V289" s="573"/>
      <c r="W289" s="573"/>
      <c r="X289" s="573"/>
      <c r="Y289" s="573"/>
    </row>
    <row r="290" spans="19:25" ht="12.75">
      <c r="S290" s="573"/>
      <c r="T290" s="573"/>
      <c r="U290" s="573"/>
      <c r="V290" s="573"/>
      <c r="W290" s="573"/>
      <c r="X290" s="573"/>
      <c r="Y290" s="573"/>
    </row>
    <row r="291" spans="19:25" ht="12.75">
      <c r="S291" s="573"/>
      <c r="T291" s="573"/>
      <c r="U291" s="573"/>
      <c r="V291" s="573"/>
      <c r="W291" s="573"/>
      <c r="X291" s="573"/>
      <c r="Y291" s="573"/>
    </row>
    <row r="292" spans="19:25" ht="12.75">
      <c r="S292" s="573"/>
      <c r="T292" s="573"/>
      <c r="U292" s="573"/>
      <c r="V292" s="573"/>
      <c r="W292" s="573"/>
      <c r="X292" s="573"/>
      <c r="Y292" s="573"/>
    </row>
    <row r="293" spans="19:25" ht="12.75">
      <c r="S293" s="573"/>
      <c r="T293" s="573"/>
      <c r="U293" s="573"/>
      <c r="V293" s="573"/>
      <c r="W293" s="573"/>
      <c r="X293" s="573"/>
      <c r="Y293" s="573"/>
    </row>
    <row r="294" spans="19:25" ht="12.75">
      <c r="S294" s="573"/>
      <c r="T294" s="573"/>
      <c r="U294" s="573"/>
      <c r="V294" s="573"/>
      <c r="W294" s="573"/>
      <c r="X294" s="573"/>
      <c r="Y294" s="573"/>
    </row>
    <row r="295" spans="19:25" ht="12.75">
      <c r="S295" s="573"/>
      <c r="T295" s="573"/>
      <c r="U295" s="573"/>
      <c r="V295" s="573"/>
      <c r="W295" s="573"/>
      <c r="X295" s="573"/>
      <c r="Y295" s="573"/>
    </row>
    <row r="296" spans="19:25" ht="12.75">
      <c r="S296" s="573"/>
      <c r="T296" s="573"/>
      <c r="U296" s="573"/>
      <c r="V296" s="573"/>
      <c r="W296" s="573"/>
      <c r="X296" s="573"/>
      <c r="Y296" s="573"/>
    </row>
    <row r="297" spans="19:25" ht="12.75">
      <c r="S297" s="573"/>
      <c r="T297" s="573"/>
      <c r="U297" s="573"/>
      <c r="V297" s="573"/>
      <c r="W297" s="573"/>
      <c r="X297" s="573"/>
      <c r="Y297" s="573"/>
    </row>
    <row r="298" spans="19:25" ht="12.75">
      <c r="S298" s="573"/>
      <c r="T298" s="573"/>
      <c r="U298" s="573"/>
      <c r="V298" s="573"/>
      <c r="W298" s="573"/>
      <c r="X298" s="573"/>
      <c r="Y298" s="573"/>
    </row>
    <row r="299" spans="19:25" ht="12.75">
      <c r="S299" s="573"/>
      <c r="T299" s="573"/>
      <c r="U299" s="573"/>
      <c r="V299" s="573"/>
      <c r="W299" s="573"/>
      <c r="X299" s="573"/>
      <c r="Y299" s="573"/>
    </row>
    <row r="300" spans="19:25" ht="12.75">
      <c r="S300" s="573"/>
      <c r="T300" s="573"/>
      <c r="U300" s="573"/>
      <c r="V300" s="573"/>
      <c r="W300" s="573"/>
      <c r="X300" s="573"/>
      <c r="Y300" s="573"/>
    </row>
    <row r="301" spans="19:25" ht="12.75">
      <c r="S301" s="573"/>
      <c r="T301" s="573"/>
      <c r="U301" s="573"/>
      <c r="V301" s="573"/>
      <c r="W301" s="573"/>
      <c r="X301" s="573"/>
      <c r="Y301" s="573"/>
    </row>
    <row r="302" spans="19:25" ht="12.75">
      <c r="S302" s="573"/>
      <c r="T302" s="573"/>
      <c r="U302" s="573"/>
      <c r="V302" s="573"/>
      <c r="W302" s="573"/>
      <c r="X302" s="573"/>
      <c r="Y302" s="573"/>
    </row>
    <row r="303" spans="19:25" ht="12.75">
      <c r="S303" s="573"/>
      <c r="T303" s="573"/>
      <c r="U303" s="573"/>
      <c r="V303" s="573"/>
      <c r="W303" s="573"/>
      <c r="X303" s="573"/>
      <c r="Y303" s="573"/>
    </row>
    <row r="304" spans="19:25" ht="12.75">
      <c r="S304" s="573"/>
      <c r="T304" s="573"/>
      <c r="U304" s="573"/>
      <c r="V304" s="573"/>
      <c r="W304" s="573"/>
      <c r="X304" s="573"/>
      <c r="Y304" s="573"/>
    </row>
    <row r="305" spans="19:25" ht="12.75">
      <c r="S305" s="573"/>
      <c r="T305" s="573"/>
      <c r="U305" s="573"/>
      <c r="V305" s="573"/>
      <c r="W305" s="573"/>
      <c r="X305" s="573"/>
      <c r="Y305" s="573"/>
    </row>
    <row r="306" spans="19:25" ht="12.75">
      <c r="S306" s="573"/>
      <c r="T306" s="573"/>
      <c r="U306" s="573"/>
      <c r="V306" s="573"/>
      <c r="W306" s="573"/>
      <c r="X306" s="573"/>
      <c r="Y306" s="573"/>
    </row>
    <row r="307" spans="19:25" ht="12.75">
      <c r="S307" s="573"/>
      <c r="T307" s="573"/>
      <c r="U307" s="573"/>
      <c r="V307" s="573"/>
      <c r="W307" s="573"/>
      <c r="X307" s="573"/>
      <c r="Y307" s="573"/>
    </row>
    <row r="308" spans="19:25" ht="12.75">
      <c r="S308" s="573"/>
      <c r="T308" s="573"/>
      <c r="U308" s="573"/>
      <c r="V308" s="573"/>
      <c r="W308" s="573"/>
      <c r="X308" s="573"/>
      <c r="Y308" s="573"/>
    </row>
    <row r="309" spans="19:25" ht="12.75">
      <c r="S309" s="573"/>
      <c r="T309" s="573"/>
      <c r="U309" s="573"/>
      <c r="V309" s="573"/>
      <c r="W309" s="573"/>
      <c r="X309" s="573"/>
      <c r="Y309" s="573"/>
    </row>
    <row r="310" spans="19:25" ht="12.75">
      <c r="S310" s="573"/>
      <c r="T310" s="573"/>
      <c r="U310" s="573"/>
      <c r="V310" s="573"/>
      <c r="W310" s="573"/>
      <c r="X310" s="573"/>
      <c r="Y310" s="573"/>
    </row>
    <row r="311" spans="19:25" ht="12.75">
      <c r="S311" s="573"/>
      <c r="T311" s="573"/>
      <c r="U311" s="573"/>
      <c r="V311" s="573"/>
      <c r="W311" s="573"/>
      <c r="X311" s="573"/>
      <c r="Y311" s="573"/>
    </row>
    <row r="312" spans="19:25" ht="12.75">
      <c r="S312" s="573"/>
      <c r="T312" s="573"/>
      <c r="U312" s="573"/>
      <c r="V312" s="573"/>
      <c r="W312" s="573"/>
      <c r="X312" s="573"/>
      <c r="Y312" s="573"/>
    </row>
    <row r="313" spans="19:25" ht="12.75">
      <c r="S313" s="573"/>
      <c r="T313" s="573"/>
      <c r="U313" s="573"/>
      <c r="V313" s="573"/>
      <c r="W313" s="573"/>
      <c r="X313" s="573"/>
      <c r="Y313" s="573"/>
    </row>
    <row r="314" spans="19:25" ht="12.75">
      <c r="S314" s="573"/>
      <c r="T314" s="573"/>
      <c r="U314" s="573"/>
      <c r="V314" s="573"/>
      <c r="W314" s="573"/>
      <c r="X314" s="573"/>
      <c r="Y314" s="573"/>
    </row>
    <row r="315" spans="19:25" ht="12.75">
      <c r="S315" s="573"/>
      <c r="T315" s="573"/>
      <c r="U315" s="573"/>
      <c r="V315" s="573"/>
      <c r="W315" s="573"/>
      <c r="X315" s="573"/>
      <c r="Y315" s="573"/>
    </row>
    <row r="316" spans="19:25" ht="12.75">
      <c r="S316" s="573"/>
      <c r="T316" s="573"/>
      <c r="U316" s="573"/>
      <c r="V316" s="573"/>
      <c r="W316" s="573"/>
      <c r="X316" s="573"/>
      <c r="Y316" s="573"/>
    </row>
    <row r="317" spans="19:25" ht="12.75">
      <c r="S317" s="573"/>
      <c r="T317" s="573"/>
      <c r="U317" s="573"/>
      <c r="V317" s="573"/>
      <c r="W317" s="573"/>
      <c r="X317" s="573"/>
      <c r="Y317" s="573"/>
    </row>
    <row r="318" spans="19:25" ht="12.75">
      <c r="S318" s="573"/>
      <c r="T318" s="573"/>
      <c r="U318" s="573"/>
      <c r="V318" s="573"/>
      <c r="W318" s="573"/>
      <c r="X318" s="573"/>
      <c r="Y318" s="573"/>
    </row>
    <row r="319" spans="19:25" ht="12.75">
      <c r="S319" s="573"/>
      <c r="T319" s="573"/>
      <c r="U319" s="573"/>
      <c r="V319" s="573"/>
      <c r="W319" s="573"/>
      <c r="X319" s="573"/>
      <c r="Y319" s="573"/>
    </row>
    <row r="320" spans="19:25" ht="12.75">
      <c r="S320" s="573"/>
      <c r="T320" s="573"/>
      <c r="U320" s="573"/>
      <c r="V320" s="573"/>
      <c r="W320" s="573"/>
      <c r="X320" s="573"/>
      <c r="Y320" s="573"/>
    </row>
    <row r="321" spans="19:25" ht="12.75">
      <c r="S321" s="573"/>
      <c r="T321" s="573"/>
      <c r="U321" s="573"/>
      <c r="V321" s="573"/>
      <c r="W321" s="573"/>
      <c r="X321" s="573"/>
      <c r="Y321" s="573"/>
    </row>
    <row r="322" spans="19:25" ht="12.75">
      <c r="S322" s="573"/>
      <c r="T322" s="573"/>
      <c r="U322" s="573"/>
      <c r="V322" s="573"/>
      <c r="W322" s="573"/>
      <c r="X322" s="573"/>
      <c r="Y322" s="573"/>
    </row>
    <row r="323" spans="19:25" ht="12.75">
      <c r="S323" s="573"/>
      <c r="T323" s="573"/>
      <c r="U323" s="573"/>
      <c r="V323" s="573"/>
      <c r="W323" s="573"/>
      <c r="X323" s="573"/>
      <c r="Y323" s="573"/>
    </row>
    <row r="324" spans="19:25" ht="12.75">
      <c r="S324" s="573"/>
      <c r="T324" s="573"/>
      <c r="U324" s="573"/>
      <c r="V324" s="573"/>
      <c r="W324" s="573"/>
      <c r="X324" s="573"/>
      <c r="Y324" s="573"/>
    </row>
    <row r="325" spans="19:25" ht="12.75">
      <c r="S325" s="573"/>
      <c r="T325" s="573"/>
      <c r="U325" s="573"/>
      <c r="V325" s="573"/>
      <c r="W325" s="573"/>
      <c r="X325" s="573"/>
      <c r="Y325" s="573"/>
    </row>
    <row r="326" spans="19:25" ht="12.75">
      <c r="S326" s="573"/>
      <c r="T326" s="573"/>
      <c r="U326" s="573"/>
      <c r="V326" s="573"/>
      <c r="W326" s="573"/>
      <c r="X326" s="573"/>
      <c r="Y326" s="573"/>
    </row>
    <row r="327" spans="19:25" ht="12.75">
      <c r="S327" s="573"/>
      <c r="T327" s="573"/>
      <c r="U327" s="573"/>
      <c r="V327" s="573"/>
      <c r="W327" s="573"/>
      <c r="X327" s="573"/>
      <c r="Y327" s="573"/>
    </row>
    <row r="328" spans="19:25" ht="12.75">
      <c r="S328" s="573"/>
      <c r="T328" s="573"/>
      <c r="U328" s="573"/>
      <c r="V328" s="573"/>
      <c r="W328" s="573"/>
      <c r="X328" s="573"/>
      <c r="Y328" s="573"/>
    </row>
    <row r="329" spans="19:25" ht="12.75">
      <c r="S329" s="573"/>
      <c r="T329" s="573"/>
      <c r="U329" s="573"/>
      <c r="V329" s="573"/>
      <c r="W329" s="573"/>
      <c r="X329" s="573"/>
      <c r="Y329" s="573"/>
    </row>
    <row r="330" spans="19:25" ht="12.75">
      <c r="S330" s="573"/>
      <c r="T330" s="573"/>
      <c r="U330" s="573"/>
      <c r="V330" s="573"/>
      <c r="W330" s="573"/>
      <c r="X330" s="573"/>
      <c r="Y330" s="573"/>
    </row>
    <row r="331" spans="19:25" ht="12.75">
      <c r="S331" s="573"/>
      <c r="T331" s="573"/>
      <c r="U331" s="573"/>
      <c r="V331" s="573"/>
      <c r="W331" s="573"/>
      <c r="X331" s="573"/>
      <c r="Y331" s="573"/>
    </row>
    <row r="332" spans="19:25" ht="12.75">
      <c r="S332" s="573"/>
      <c r="T332" s="573"/>
      <c r="U332" s="573"/>
      <c r="V332" s="573"/>
      <c r="W332" s="573"/>
      <c r="X332" s="573"/>
      <c r="Y332" s="573"/>
    </row>
    <row r="333" spans="19:25" ht="12.75">
      <c r="S333" s="573"/>
      <c r="T333" s="573"/>
      <c r="U333" s="573"/>
      <c r="V333" s="573"/>
      <c r="W333" s="573"/>
      <c r="X333" s="573"/>
      <c r="Y333" s="573"/>
    </row>
    <row r="334" spans="19:25" ht="12.75">
      <c r="S334" s="573"/>
      <c r="T334" s="573"/>
      <c r="U334" s="573"/>
      <c r="V334" s="573"/>
      <c r="W334" s="573"/>
      <c r="X334" s="573"/>
      <c r="Y334" s="573"/>
    </row>
    <row r="335" spans="19:25" ht="12.75">
      <c r="S335" s="573"/>
      <c r="T335" s="573"/>
      <c r="U335" s="573"/>
      <c r="V335" s="573"/>
      <c r="W335" s="573"/>
      <c r="X335" s="573"/>
      <c r="Y335" s="573"/>
    </row>
    <row r="336" spans="19:25" ht="12.75">
      <c r="S336" s="573"/>
      <c r="T336" s="573"/>
      <c r="U336" s="573"/>
      <c r="V336" s="573"/>
      <c r="W336" s="573"/>
      <c r="X336" s="573"/>
      <c r="Y336" s="573"/>
    </row>
    <row r="337" spans="19:25" ht="12.75">
      <c r="S337" s="573"/>
      <c r="T337" s="573"/>
      <c r="U337" s="573"/>
      <c r="V337" s="573"/>
      <c r="W337" s="573"/>
      <c r="X337" s="573"/>
      <c r="Y337" s="573"/>
    </row>
    <row r="338" spans="19:25" ht="12.75">
      <c r="S338" s="573"/>
      <c r="T338" s="573"/>
      <c r="U338" s="573"/>
      <c r="V338" s="573"/>
      <c r="W338" s="573"/>
      <c r="X338" s="573"/>
      <c r="Y338" s="573"/>
    </row>
    <row r="339" spans="19:25" ht="12.75">
      <c r="S339" s="573"/>
      <c r="T339" s="573"/>
      <c r="U339" s="573"/>
      <c r="V339" s="573"/>
      <c r="W339" s="573"/>
      <c r="X339" s="573"/>
      <c r="Y339" s="573"/>
    </row>
    <row r="340" spans="19:25" ht="12.75">
      <c r="S340" s="573"/>
      <c r="T340" s="573"/>
      <c r="U340" s="573"/>
      <c r="V340" s="573"/>
      <c r="W340" s="573"/>
      <c r="X340" s="573"/>
      <c r="Y340" s="573"/>
    </row>
    <row r="341" spans="19:25" ht="12.75">
      <c r="S341" s="573"/>
      <c r="T341" s="573"/>
      <c r="U341" s="573"/>
      <c r="V341" s="573"/>
      <c r="W341" s="573"/>
      <c r="X341" s="573"/>
      <c r="Y341" s="573"/>
    </row>
    <row r="342" spans="19:25" ht="12.75">
      <c r="S342" s="573"/>
      <c r="T342" s="573"/>
      <c r="U342" s="573"/>
      <c r="V342" s="573"/>
      <c r="W342" s="573"/>
      <c r="X342" s="573"/>
      <c r="Y342" s="573"/>
    </row>
    <row r="343" spans="19:25" ht="12.75">
      <c r="S343" s="573"/>
      <c r="T343" s="573"/>
      <c r="U343" s="573"/>
      <c r="V343" s="573"/>
      <c r="W343" s="573"/>
      <c r="X343" s="573"/>
      <c r="Y343" s="573"/>
    </row>
    <row r="344" spans="19:25" ht="12.75">
      <c r="S344" s="573"/>
      <c r="T344" s="573"/>
      <c r="U344" s="573"/>
      <c r="V344" s="573"/>
      <c r="W344" s="573"/>
      <c r="X344" s="573"/>
      <c r="Y344" s="573"/>
    </row>
    <row r="345" spans="19:25" ht="12.75">
      <c r="S345" s="573"/>
      <c r="T345" s="573"/>
      <c r="U345" s="573"/>
      <c r="V345" s="573"/>
      <c r="W345" s="573"/>
      <c r="X345" s="573"/>
      <c r="Y345" s="573"/>
    </row>
    <row r="346" spans="19:25" ht="12.75">
      <c r="S346" s="573"/>
      <c r="T346" s="573"/>
      <c r="U346" s="573"/>
      <c r="V346" s="573"/>
      <c r="W346" s="573"/>
      <c r="X346" s="573"/>
      <c r="Y346" s="573"/>
    </row>
    <row r="347" spans="19:25" ht="12.75">
      <c r="S347" s="573"/>
      <c r="T347" s="573"/>
      <c r="U347" s="573"/>
      <c r="V347" s="573"/>
      <c r="W347" s="573"/>
      <c r="X347" s="573"/>
      <c r="Y347" s="573"/>
    </row>
    <row r="348" spans="19:25" ht="12.75">
      <c r="S348" s="573"/>
      <c r="T348" s="573"/>
      <c r="U348" s="573"/>
      <c r="V348" s="573"/>
      <c r="W348" s="573"/>
      <c r="X348" s="573"/>
      <c r="Y348" s="573"/>
    </row>
    <row r="349" spans="19:25" ht="12.75">
      <c r="S349" s="573"/>
      <c r="T349" s="573"/>
      <c r="U349" s="573"/>
      <c r="V349" s="573"/>
      <c r="W349" s="573"/>
      <c r="X349" s="573"/>
      <c r="Y349" s="573"/>
    </row>
    <row r="350" spans="19:25" ht="12.75">
      <c r="S350" s="573"/>
      <c r="T350" s="573"/>
      <c r="U350" s="573"/>
      <c r="V350" s="573"/>
      <c r="W350" s="573"/>
      <c r="X350" s="573"/>
      <c r="Y350" s="573"/>
    </row>
    <row r="351" spans="19:25" ht="12.75">
      <c r="S351" s="573"/>
      <c r="T351" s="573"/>
      <c r="U351" s="573"/>
      <c r="V351" s="573"/>
      <c r="W351" s="573"/>
      <c r="X351" s="573"/>
      <c r="Y351" s="573"/>
    </row>
    <row r="352" spans="19:25" ht="12.75">
      <c r="S352" s="573"/>
      <c r="T352" s="573"/>
      <c r="U352" s="573"/>
      <c r="V352" s="573"/>
      <c r="W352" s="573"/>
      <c r="X352" s="573"/>
      <c r="Y352" s="573"/>
    </row>
    <row r="353" spans="19:25" ht="12.75">
      <c r="S353" s="573"/>
      <c r="T353" s="573"/>
      <c r="U353" s="573"/>
      <c r="V353" s="573"/>
      <c r="W353" s="573"/>
      <c r="X353" s="573"/>
      <c r="Y353" s="573"/>
    </row>
    <row r="354" spans="19:25" ht="12.75">
      <c r="S354" s="573"/>
      <c r="T354" s="573"/>
      <c r="U354" s="573"/>
      <c r="V354" s="573"/>
      <c r="W354" s="573"/>
      <c r="X354" s="573"/>
      <c r="Y354" s="573"/>
    </row>
    <row r="355" spans="19:25" ht="12.75">
      <c r="S355" s="573"/>
      <c r="T355" s="573"/>
      <c r="U355" s="573"/>
      <c r="V355" s="573"/>
      <c r="W355" s="573"/>
      <c r="X355" s="573"/>
      <c r="Y355" s="573"/>
    </row>
    <row r="356" spans="19:25" ht="12.75">
      <c r="S356" s="573"/>
      <c r="T356" s="573"/>
      <c r="U356" s="573"/>
      <c r="V356" s="573"/>
      <c r="W356" s="573"/>
      <c r="X356" s="573"/>
      <c r="Y356" s="573"/>
    </row>
    <row r="357" spans="19:25" ht="12.75">
      <c r="S357" s="573"/>
      <c r="T357" s="573"/>
      <c r="U357" s="573"/>
      <c r="V357" s="573"/>
      <c r="W357" s="573"/>
      <c r="X357" s="573"/>
      <c r="Y357" s="573"/>
    </row>
    <row r="358" spans="19:25" ht="12.75">
      <c r="S358" s="573"/>
      <c r="T358" s="573"/>
      <c r="U358" s="573"/>
      <c r="V358" s="573"/>
      <c r="W358" s="573"/>
      <c r="X358" s="573"/>
      <c r="Y358" s="573"/>
    </row>
    <row r="359" spans="19:25" ht="12.75">
      <c r="S359" s="573"/>
      <c r="T359" s="573"/>
      <c r="U359" s="573"/>
      <c r="V359" s="573"/>
      <c r="W359" s="573"/>
      <c r="X359" s="573"/>
      <c r="Y359" s="573"/>
    </row>
    <row r="360" spans="19:25" ht="12.75">
      <c r="S360" s="573"/>
      <c r="T360" s="573"/>
      <c r="U360" s="573"/>
      <c r="V360" s="573"/>
      <c r="W360" s="573"/>
      <c r="X360" s="573"/>
      <c r="Y360" s="573"/>
    </row>
    <row r="361" spans="19:25" ht="12.75">
      <c r="S361" s="573"/>
      <c r="T361" s="573"/>
      <c r="U361" s="573"/>
      <c r="V361" s="573"/>
      <c r="W361" s="573"/>
      <c r="X361" s="573"/>
      <c r="Y361" s="573"/>
    </row>
    <row r="362" spans="19:25" ht="12.75">
      <c r="S362" s="573"/>
      <c r="T362" s="573"/>
      <c r="U362" s="573"/>
      <c r="V362" s="573"/>
      <c r="W362" s="573"/>
      <c r="X362" s="573"/>
      <c r="Y362" s="573"/>
    </row>
    <row r="363" spans="19:25" ht="12.75">
      <c r="S363" s="573"/>
      <c r="T363" s="573"/>
      <c r="U363" s="573"/>
      <c r="V363" s="573"/>
      <c r="W363" s="573"/>
      <c r="X363" s="573"/>
      <c r="Y363" s="573"/>
    </row>
    <row r="364" spans="19:25" ht="12.75">
      <c r="S364" s="573"/>
      <c r="T364" s="573"/>
      <c r="U364" s="573"/>
      <c r="V364" s="573"/>
      <c r="W364" s="573"/>
      <c r="X364" s="573"/>
      <c r="Y364" s="573"/>
    </row>
    <row r="365" spans="19:25" ht="12.75">
      <c r="S365" s="573"/>
      <c r="T365" s="573"/>
      <c r="U365" s="573"/>
      <c r="V365" s="573"/>
      <c r="W365" s="573"/>
      <c r="X365" s="573"/>
      <c r="Y365" s="573"/>
    </row>
    <row r="366" spans="19:25" ht="12.75">
      <c r="S366" s="573"/>
      <c r="T366" s="573"/>
      <c r="U366" s="573"/>
      <c r="V366" s="573"/>
      <c r="W366" s="573"/>
      <c r="X366" s="573"/>
      <c r="Y366" s="573"/>
    </row>
    <row r="367" spans="19:25" ht="12.75">
      <c r="S367" s="573"/>
      <c r="T367" s="573"/>
      <c r="U367" s="573"/>
      <c r="V367" s="573"/>
      <c r="W367" s="573"/>
      <c r="X367" s="573"/>
      <c r="Y367" s="573"/>
    </row>
    <row r="368" spans="19:25" ht="12.75">
      <c r="S368" s="573"/>
      <c r="T368" s="573"/>
      <c r="U368" s="573"/>
      <c r="V368" s="573"/>
      <c r="W368" s="573"/>
      <c r="X368" s="573"/>
      <c r="Y368" s="573"/>
    </row>
    <row r="369" spans="19:25" ht="12.75">
      <c r="S369" s="573"/>
      <c r="T369" s="573"/>
      <c r="U369" s="573"/>
      <c r="V369" s="573"/>
      <c r="W369" s="573"/>
      <c r="X369" s="573"/>
      <c r="Y369" s="573"/>
    </row>
    <row r="370" spans="19:25" ht="12.75">
      <c r="S370" s="573"/>
      <c r="T370" s="573"/>
      <c r="U370" s="573"/>
      <c r="V370" s="573"/>
      <c r="W370" s="573"/>
      <c r="X370" s="573"/>
      <c r="Y370" s="573"/>
    </row>
    <row r="371" spans="19:25" ht="12.75">
      <c r="S371" s="573"/>
      <c r="T371" s="573"/>
      <c r="U371" s="573"/>
      <c r="V371" s="573"/>
      <c r="W371" s="573"/>
      <c r="X371" s="573"/>
      <c r="Y371" s="573"/>
    </row>
    <row r="372" spans="19:25" ht="12.75">
      <c r="S372" s="573"/>
      <c r="T372" s="573"/>
      <c r="U372" s="573"/>
      <c r="V372" s="573"/>
      <c r="W372" s="573"/>
      <c r="X372" s="573"/>
      <c r="Y372" s="573"/>
    </row>
    <row r="373" spans="19:25" ht="12.75">
      <c r="S373" s="573"/>
      <c r="T373" s="573"/>
      <c r="U373" s="573"/>
      <c r="V373" s="573"/>
      <c r="W373" s="573"/>
      <c r="X373" s="573"/>
      <c r="Y373" s="573"/>
    </row>
    <row r="374" spans="19:25" ht="12.75">
      <c r="S374" s="573"/>
      <c r="T374" s="573"/>
      <c r="U374" s="573"/>
      <c r="V374" s="573"/>
      <c r="W374" s="573"/>
      <c r="X374" s="573"/>
      <c r="Y374" s="573"/>
    </row>
    <row r="375" spans="19:25" ht="12.75">
      <c r="S375" s="573"/>
      <c r="T375" s="573"/>
      <c r="U375" s="573"/>
      <c r="V375" s="573"/>
      <c r="W375" s="573"/>
      <c r="X375" s="573"/>
      <c r="Y375" s="573"/>
    </row>
    <row r="376" spans="19:25" ht="12.75">
      <c r="S376" s="573"/>
      <c r="T376" s="573"/>
      <c r="U376" s="573"/>
      <c r="V376" s="573"/>
      <c r="W376" s="573"/>
      <c r="X376" s="573"/>
      <c r="Y376" s="573"/>
    </row>
    <row r="377" spans="19:25" ht="12.75">
      <c r="S377" s="573"/>
      <c r="T377" s="573"/>
      <c r="U377" s="573"/>
      <c r="V377" s="573"/>
      <c r="W377" s="573"/>
      <c r="X377" s="573"/>
      <c r="Y377" s="573"/>
    </row>
    <row r="378" spans="19:25" ht="12.75">
      <c r="S378" s="573"/>
      <c r="T378" s="573"/>
      <c r="U378" s="573"/>
      <c r="V378" s="573"/>
      <c r="W378" s="573"/>
      <c r="X378" s="573"/>
      <c r="Y378" s="573"/>
    </row>
    <row r="379" spans="19:25" ht="12.75">
      <c r="S379" s="573"/>
      <c r="T379" s="573"/>
      <c r="U379" s="573"/>
      <c r="V379" s="573"/>
      <c r="W379" s="573"/>
      <c r="X379" s="573"/>
      <c r="Y379" s="573"/>
    </row>
    <row r="380" spans="19:25" ht="12.75">
      <c r="S380" s="573"/>
      <c r="T380" s="573"/>
      <c r="U380" s="573"/>
      <c r="V380" s="573"/>
      <c r="W380" s="573"/>
      <c r="X380" s="573"/>
      <c r="Y380" s="573"/>
    </row>
    <row r="381" spans="19:25" ht="12.75">
      <c r="S381" s="573"/>
      <c r="T381" s="573"/>
      <c r="U381" s="573"/>
      <c r="V381" s="573"/>
      <c r="W381" s="573"/>
      <c r="X381" s="573"/>
      <c r="Y381" s="573"/>
    </row>
    <row r="382" spans="19:25" ht="12.75">
      <c r="S382" s="573"/>
      <c r="T382" s="573"/>
      <c r="U382" s="573"/>
      <c r="V382" s="573"/>
      <c r="W382" s="573"/>
      <c r="X382" s="573"/>
      <c r="Y382" s="573"/>
    </row>
    <row r="383" spans="19:25" ht="12.75">
      <c r="S383" s="573"/>
      <c r="T383" s="573"/>
      <c r="U383" s="573"/>
      <c r="V383" s="573"/>
      <c r="W383" s="573"/>
      <c r="X383" s="573"/>
      <c r="Y383" s="573"/>
    </row>
    <row r="384" spans="19:25" ht="12.75">
      <c r="S384" s="573"/>
      <c r="T384" s="573"/>
      <c r="U384" s="573"/>
      <c r="V384" s="573"/>
      <c r="W384" s="573"/>
      <c r="X384" s="573"/>
      <c r="Y384" s="573"/>
    </row>
    <row r="385" spans="19:25" ht="12.75">
      <c r="S385" s="573"/>
      <c r="T385" s="573"/>
      <c r="U385" s="573"/>
      <c r="V385" s="573"/>
      <c r="W385" s="573"/>
      <c r="X385" s="573"/>
      <c r="Y385" s="573"/>
    </row>
    <row r="386" spans="19:25" ht="12.75">
      <c r="S386" s="573"/>
      <c r="T386" s="573"/>
      <c r="U386" s="573"/>
      <c r="V386" s="573"/>
      <c r="W386" s="573"/>
      <c r="X386" s="573"/>
      <c r="Y386" s="573"/>
    </row>
    <row r="387" spans="19:25" ht="12.75">
      <c r="S387" s="573"/>
      <c r="T387" s="573"/>
      <c r="U387" s="573"/>
      <c r="V387" s="573"/>
      <c r="W387" s="573"/>
      <c r="X387" s="573"/>
      <c r="Y387" s="573"/>
    </row>
    <row r="388" spans="19:25" ht="12.75">
      <c r="S388" s="573"/>
      <c r="T388" s="573"/>
      <c r="U388" s="573"/>
      <c r="V388" s="573"/>
      <c r="W388" s="573"/>
      <c r="X388" s="573"/>
      <c r="Y388" s="573"/>
    </row>
    <row r="389" spans="19:25" ht="12.75">
      <c r="S389" s="573"/>
      <c r="T389" s="573"/>
      <c r="U389" s="573"/>
      <c r="V389" s="573"/>
      <c r="W389" s="573"/>
      <c r="X389" s="573"/>
      <c r="Y389" s="573"/>
    </row>
    <row r="390" spans="19:25" ht="12.75">
      <c r="S390" s="573"/>
      <c r="T390" s="573"/>
      <c r="U390" s="573"/>
      <c r="V390" s="573"/>
      <c r="W390" s="573"/>
      <c r="X390" s="573"/>
      <c r="Y390" s="573"/>
    </row>
    <row r="391" spans="19:25" ht="12.75">
      <c r="S391" s="573"/>
      <c r="T391" s="573"/>
      <c r="U391" s="573"/>
      <c r="V391" s="573"/>
      <c r="W391" s="573"/>
      <c r="X391" s="573"/>
      <c r="Y391" s="573"/>
    </row>
    <row r="392" spans="19:25" ht="12.75">
      <c r="S392" s="573"/>
      <c r="T392" s="573"/>
      <c r="U392" s="573"/>
      <c r="V392" s="573"/>
      <c r="W392" s="573"/>
      <c r="X392" s="573"/>
      <c r="Y392" s="573"/>
    </row>
    <row r="393" spans="19:25" ht="12.75">
      <c r="S393" s="573"/>
      <c r="T393" s="573"/>
      <c r="U393" s="573"/>
      <c r="V393" s="573"/>
      <c r="W393" s="573"/>
      <c r="X393" s="573"/>
      <c r="Y393" s="573"/>
    </row>
    <row r="394" spans="19:25" ht="12.75">
      <c r="S394" s="573"/>
      <c r="T394" s="573"/>
      <c r="U394" s="573"/>
      <c r="V394" s="573"/>
      <c r="W394" s="573"/>
      <c r="X394" s="573"/>
      <c r="Y394" s="573"/>
    </row>
    <row r="395" spans="19:25" ht="12.75">
      <c r="S395" s="573"/>
      <c r="T395" s="573"/>
      <c r="U395" s="573"/>
      <c r="V395" s="573"/>
      <c r="W395" s="573"/>
      <c r="X395" s="573"/>
      <c r="Y395" s="573"/>
    </row>
    <row r="396" spans="19:25" ht="12.75">
      <c r="S396" s="573"/>
      <c r="T396" s="573"/>
      <c r="U396" s="573"/>
      <c r="V396" s="573"/>
      <c r="W396" s="573"/>
      <c r="X396" s="573"/>
      <c r="Y396" s="573"/>
    </row>
    <row r="397" spans="19:25" ht="12.75">
      <c r="S397" s="573"/>
      <c r="T397" s="573"/>
      <c r="U397" s="573"/>
      <c r="V397" s="573"/>
      <c r="W397" s="573"/>
      <c r="X397" s="573"/>
      <c r="Y397" s="573"/>
    </row>
    <row r="398" spans="19:25" ht="12.75">
      <c r="S398" s="573"/>
      <c r="T398" s="573"/>
      <c r="U398" s="573"/>
      <c r="V398" s="573"/>
      <c r="W398" s="573"/>
      <c r="X398" s="573"/>
      <c r="Y398" s="573"/>
    </row>
    <row r="399" spans="19:25" ht="12.75">
      <c r="S399" s="573"/>
      <c r="T399" s="573"/>
      <c r="U399" s="573"/>
      <c r="V399" s="573"/>
      <c r="W399" s="573"/>
      <c r="X399" s="573"/>
      <c r="Y399" s="573"/>
    </row>
    <row r="400" spans="19:25" ht="12.75">
      <c r="S400" s="573"/>
      <c r="T400" s="573"/>
      <c r="U400" s="573"/>
      <c r="V400" s="573"/>
      <c r="W400" s="573"/>
      <c r="X400" s="573"/>
      <c r="Y400" s="573"/>
    </row>
    <row r="401" spans="19:25" ht="12.75">
      <c r="S401" s="573"/>
      <c r="T401" s="573"/>
      <c r="U401" s="573"/>
      <c r="V401" s="573"/>
      <c r="W401" s="573"/>
      <c r="X401" s="573"/>
      <c r="Y401" s="573"/>
    </row>
    <row r="402" spans="19:25" ht="12.75">
      <c r="S402" s="573"/>
      <c r="T402" s="573"/>
      <c r="U402" s="573"/>
      <c r="V402" s="573"/>
      <c r="W402" s="573"/>
      <c r="X402" s="573"/>
      <c r="Y402" s="573"/>
    </row>
    <row r="403" spans="19:25" ht="12.75">
      <c r="S403" s="573"/>
      <c r="T403" s="573"/>
      <c r="U403" s="573"/>
      <c r="V403" s="573"/>
      <c r="W403" s="573"/>
      <c r="X403" s="573"/>
      <c r="Y403" s="573"/>
    </row>
    <row r="404" spans="19:25" ht="12.75">
      <c r="S404" s="573"/>
      <c r="T404" s="573"/>
      <c r="U404" s="573"/>
      <c r="V404" s="573"/>
      <c r="W404" s="573"/>
      <c r="X404" s="573"/>
      <c r="Y404" s="573"/>
    </row>
    <row r="405" spans="19:25" ht="12.75">
      <c r="S405" s="573"/>
      <c r="T405" s="573"/>
      <c r="U405" s="573"/>
      <c r="V405" s="573"/>
      <c r="W405" s="573"/>
      <c r="X405" s="573"/>
      <c r="Y405" s="573"/>
    </row>
    <row r="406" spans="19:25" ht="12.75">
      <c r="S406" s="573"/>
      <c r="T406" s="573"/>
      <c r="U406" s="573"/>
      <c r="V406" s="573"/>
      <c r="W406" s="573"/>
      <c r="X406" s="573"/>
      <c r="Y406" s="573"/>
    </row>
    <row r="407" spans="19:25" ht="12.75">
      <c r="S407" s="573"/>
      <c r="T407" s="573"/>
      <c r="U407" s="573"/>
      <c r="V407" s="573"/>
      <c r="W407" s="573"/>
      <c r="X407" s="573"/>
      <c r="Y407" s="573"/>
    </row>
    <row r="408" spans="19:25" ht="12.75">
      <c r="S408" s="573"/>
      <c r="T408" s="573"/>
      <c r="U408" s="573"/>
      <c r="V408" s="573"/>
      <c r="W408" s="573"/>
      <c r="X408" s="573"/>
      <c r="Y408" s="573"/>
    </row>
    <row r="409" spans="19:25" ht="12.75">
      <c r="S409" s="573"/>
      <c r="T409" s="573"/>
      <c r="U409" s="573"/>
      <c r="V409" s="573"/>
      <c r="W409" s="573"/>
      <c r="X409" s="573"/>
      <c r="Y409" s="573"/>
    </row>
    <row r="410" spans="19:25" ht="12.75">
      <c r="S410" s="573"/>
      <c r="T410" s="573"/>
      <c r="U410" s="573"/>
      <c r="V410" s="573"/>
      <c r="W410" s="573"/>
      <c r="X410" s="573"/>
      <c r="Y410" s="573"/>
    </row>
    <row r="411" spans="19:25" ht="12.75">
      <c r="S411" s="573"/>
      <c r="T411" s="573"/>
      <c r="U411" s="573"/>
      <c r="V411" s="573"/>
      <c r="W411" s="573"/>
      <c r="X411" s="573"/>
      <c r="Y411" s="573"/>
    </row>
    <row r="412" spans="19:25" ht="12.75">
      <c r="S412" s="573"/>
      <c r="T412" s="573"/>
      <c r="U412" s="573"/>
      <c r="V412" s="573"/>
      <c r="W412" s="573"/>
      <c r="X412" s="573"/>
      <c r="Y412" s="573"/>
    </row>
    <row r="413" spans="19:25" ht="12.75">
      <c r="S413" s="573"/>
      <c r="T413" s="573"/>
      <c r="U413" s="573"/>
      <c r="V413" s="573"/>
      <c r="W413" s="573"/>
      <c r="X413" s="573"/>
      <c r="Y413" s="573"/>
    </row>
    <row r="414" spans="19:25" ht="12.75">
      <c r="S414" s="573"/>
      <c r="T414" s="573"/>
      <c r="U414" s="573"/>
      <c r="V414" s="573"/>
      <c r="W414" s="573"/>
      <c r="X414" s="573"/>
      <c r="Y414" s="573"/>
    </row>
    <row r="415" spans="19:25" ht="12.75">
      <c r="S415" s="573"/>
      <c r="T415" s="573"/>
      <c r="U415" s="573"/>
      <c r="V415" s="573"/>
      <c r="W415" s="573"/>
      <c r="X415" s="573"/>
      <c r="Y415" s="573"/>
    </row>
    <row r="416" spans="19:25" ht="12.75">
      <c r="S416" s="573"/>
      <c r="T416" s="573"/>
      <c r="U416" s="573"/>
      <c r="V416" s="573"/>
      <c r="W416" s="573"/>
      <c r="X416" s="573"/>
      <c r="Y416" s="573"/>
    </row>
    <row r="417" spans="19:25" ht="12.75">
      <c r="S417" s="573"/>
      <c r="T417" s="573"/>
      <c r="U417" s="573"/>
      <c r="V417" s="573"/>
      <c r="W417" s="573"/>
      <c r="X417" s="573"/>
      <c r="Y417" s="573"/>
    </row>
    <row r="418" spans="19:25" ht="12.75">
      <c r="S418" s="573"/>
      <c r="T418" s="573"/>
      <c r="U418" s="573"/>
      <c r="V418" s="573"/>
      <c r="W418" s="573"/>
      <c r="X418" s="573"/>
      <c r="Y418" s="573"/>
    </row>
    <row r="419" spans="19:25" ht="12.75">
      <c r="S419" s="573"/>
      <c r="T419" s="573"/>
      <c r="U419" s="573"/>
      <c r="V419" s="573"/>
      <c r="W419" s="573"/>
      <c r="X419" s="573"/>
      <c r="Y419" s="573"/>
    </row>
    <row r="420" spans="19:25" ht="12.75">
      <c r="S420" s="573"/>
      <c r="T420" s="573"/>
      <c r="U420" s="573"/>
      <c r="V420" s="573"/>
      <c r="W420" s="573"/>
      <c r="X420" s="573"/>
      <c r="Y420" s="573"/>
    </row>
    <row r="421" spans="19:25" ht="12.75">
      <c r="S421" s="573"/>
      <c r="T421" s="573"/>
      <c r="U421" s="573"/>
      <c r="V421" s="573"/>
      <c r="W421" s="573"/>
      <c r="X421" s="573"/>
      <c r="Y421" s="573"/>
    </row>
    <row r="422" spans="19:25" ht="12.75">
      <c r="S422" s="573"/>
      <c r="T422" s="573"/>
      <c r="U422" s="573"/>
      <c r="V422" s="573"/>
      <c r="W422" s="573"/>
      <c r="X422" s="573"/>
      <c r="Y422" s="573"/>
    </row>
    <row r="423" spans="19:25" ht="12.75">
      <c r="S423" s="573"/>
      <c r="T423" s="573"/>
      <c r="U423" s="573"/>
      <c r="V423" s="573"/>
      <c r="W423" s="573"/>
      <c r="X423" s="573"/>
      <c r="Y423" s="573"/>
    </row>
    <row r="424" spans="19:25" ht="12.75">
      <c r="S424" s="573"/>
      <c r="T424" s="573"/>
      <c r="U424" s="573"/>
      <c r="V424" s="573"/>
      <c r="W424" s="573"/>
      <c r="X424" s="573"/>
      <c r="Y424" s="573"/>
    </row>
    <row r="425" spans="19:25" ht="12.75">
      <c r="S425" s="573"/>
      <c r="T425" s="573"/>
      <c r="U425" s="573"/>
      <c r="V425" s="573"/>
      <c r="W425" s="573"/>
      <c r="X425" s="573"/>
      <c r="Y425" s="573"/>
    </row>
    <row r="426" spans="19:25" ht="12.75">
      <c r="S426" s="573"/>
      <c r="T426" s="573"/>
      <c r="U426" s="573"/>
      <c r="V426" s="573"/>
      <c r="W426" s="573"/>
      <c r="X426" s="573"/>
      <c r="Y426" s="573"/>
    </row>
    <row r="427" spans="19:25" ht="12.75">
      <c r="S427" s="573"/>
      <c r="T427" s="573"/>
      <c r="U427" s="573"/>
      <c r="V427" s="573"/>
      <c r="W427" s="573"/>
      <c r="X427" s="573"/>
      <c r="Y427" s="573"/>
    </row>
    <row r="428" spans="19:25" ht="12.75">
      <c r="S428" s="573"/>
      <c r="T428" s="573"/>
      <c r="U428" s="573"/>
      <c r="V428" s="573"/>
      <c r="W428" s="573"/>
      <c r="X428" s="573"/>
      <c r="Y428" s="573"/>
    </row>
    <row r="429" spans="19:25" ht="12.75">
      <c r="S429" s="573"/>
      <c r="T429" s="573"/>
      <c r="U429" s="573"/>
      <c r="V429" s="573"/>
      <c r="W429" s="573"/>
      <c r="X429" s="573"/>
      <c r="Y429" s="573"/>
    </row>
    <row r="430" spans="19:25" ht="12.75">
      <c r="S430" s="573"/>
      <c r="T430" s="573"/>
      <c r="U430" s="573"/>
      <c r="V430" s="573"/>
      <c r="W430" s="573"/>
      <c r="X430" s="573"/>
      <c r="Y430" s="573"/>
    </row>
    <row r="431" spans="19:25" ht="12.75">
      <c r="S431" s="573"/>
      <c r="T431" s="573"/>
      <c r="U431" s="573"/>
      <c r="V431" s="573"/>
      <c r="W431" s="573"/>
      <c r="X431" s="573"/>
      <c r="Y431" s="573"/>
    </row>
    <row r="432" spans="19:25" ht="12.75">
      <c r="S432" s="573"/>
      <c r="T432" s="573"/>
      <c r="U432" s="573"/>
      <c r="V432" s="573"/>
      <c r="W432" s="573"/>
      <c r="X432" s="573"/>
      <c r="Y432" s="573"/>
    </row>
    <row r="433" spans="19:25" ht="12.75">
      <c r="S433" s="573"/>
      <c r="T433" s="573"/>
      <c r="U433" s="573"/>
      <c r="V433" s="573"/>
      <c r="W433" s="573"/>
      <c r="X433" s="573"/>
      <c r="Y433" s="573"/>
    </row>
    <row r="434" spans="19:25" ht="12.75">
      <c r="S434" s="573"/>
      <c r="T434" s="573"/>
      <c r="U434" s="573"/>
      <c r="V434" s="573"/>
      <c r="W434" s="573"/>
      <c r="X434" s="573"/>
      <c r="Y434" s="573"/>
    </row>
    <row r="435" spans="19:25" ht="12.75">
      <c r="S435" s="573"/>
      <c r="T435" s="573"/>
      <c r="U435" s="573"/>
      <c r="V435" s="573"/>
      <c r="W435" s="573"/>
      <c r="X435" s="573"/>
      <c r="Y435" s="573"/>
    </row>
    <row r="436" spans="19:25" ht="12.75">
      <c r="S436" s="573"/>
      <c r="T436" s="573"/>
      <c r="U436" s="573"/>
      <c r="V436" s="573"/>
      <c r="W436" s="573"/>
      <c r="X436" s="573"/>
      <c r="Y436" s="573"/>
    </row>
    <row r="437" spans="19:25" ht="12.75">
      <c r="S437" s="573"/>
      <c r="T437" s="573"/>
      <c r="U437" s="573"/>
      <c r="V437" s="573"/>
      <c r="W437" s="573"/>
      <c r="X437" s="573"/>
      <c r="Y437" s="573"/>
    </row>
    <row r="438" spans="19:25" ht="12.75">
      <c r="S438" s="573"/>
      <c r="T438" s="573"/>
      <c r="U438" s="573"/>
      <c r="V438" s="573"/>
      <c r="W438" s="573"/>
      <c r="X438" s="573"/>
      <c r="Y438" s="573"/>
    </row>
    <row r="439" spans="19:25" ht="12.75">
      <c r="S439" s="573"/>
      <c r="T439" s="573"/>
      <c r="U439" s="573"/>
      <c r="V439" s="573"/>
      <c r="W439" s="573"/>
      <c r="X439" s="573"/>
      <c r="Y439" s="573"/>
    </row>
    <row r="440" spans="19:25" ht="12.75">
      <c r="S440" s="573"/>
      <c r="T440" s="573"/>
      <c r="U440" s="573"/>
      <c r="V440" s="573"/>
      <c r="W440" s="573"/>
      <c r="X440" s="573"/>
      <c r="Y440" s="573"/>
    </row>
    <row r="441" spans="19:25" ht="12.75">
      <c r="S441" s="573"/>
      <c r="T441" s="573"/>
      <c r="U441" s="573"/>
      <c r="V441" s="573"/>
      <c r="W441" s="573"/>
      <c r="X441" s="573"/>
      <c r="Y441" s="573"/>
    </row>
    <row r="442" spans="19:25" ht="12.75">
      <c r="S442" s="573"/>
      <c r="T442" s="573"/>
      <c r="U442" s="573"/>
      <c r="V442" s="573"/>
      <c r="W442" s="573"/>
      <c r="X442" s="573"/>
      <c r="Y442" s="573"/>
    </row>
    <row r="443" spans="19:25" ht="12.75">
      <c r="S443" s="573"/>
      <c r="T443" s="573"/>
      <c r="U443" s="573"/>
      <c r="V443" s="573"/>
      <c r="W443" s="573"/>
      <c r="X443" s="573"/>
      <c r="Y443" s="573"/>
    </row>
    <row r="444" spans="19:25" ht="12.75">
      <c r="S444" s="573"/>
      <c r="T444" s="573"/>
      <c r="U444" s="573"/>
      <c r="V444" s="573"/>
      <c r="W444" s="573"/>
      <c r="X444" s="573"/>
      <c r="Y444" s="573"/>
    </row>
    <row r="445" spans="19:25" ht="12.75">
      <c r="S445" s="573"/>
      <c r="T445" s="573"/>
      <c r="U445" s="573"/>
      <c r="V445" s="573"/>
      <c r="W445" s="573"/>
      <c r="X445" s="573"/>
      <c r="Y445" s="573"/>
    </row>
    <row r="446" spans="19:25" ht="12.75">
      <c r="S446" s="573"/>
      <c r="T446" s="573"/>
      <c r="U446" s="573"/>
      <c r="V446" s="573"/>
      <c r="W446" s="573"/>
      <c r="X446" s="573"/>
      <c r="Y446" s="573"/>
    </row>
    <row r="447" spans="19:25" ht="12.75">
      <c r="S447" s="573"/>
      <c r="T447" s="573"/>
      <c r="U447" s="573"/>
      <c r="V447" s="573"/>
      <c r="W447" s="573"/>
      <c r="X447" s="573"/>
      <c r="Y447" s="573"/>
    </row>
    <row r="448" spans="19:25" ht="12.75">
      <c r="S448" s="573"/>
      <c r="T448" s="573"/>
      <c r="U448" s="573"/>
      <c r="V448" s="573"/>
      <c r="W448" s="573"/>
      <c r="X448" s="573"/>
      <c r="Y448" s="573"/>
    </row>
    <row r="449" spans="19:25" ht="12.75">
      <c r="S449" s="573"/>
      <c r="T449" s="573"/>
      <c r="U449" s="573"/>
      <c r="V449" s="573"/>
      <c r="W449" s="573"/>
      <c r="X449" s="573"/>
      <c r="Y449" s="573"/>
    </row>
    <row r="450" spans="19:25" ht="12.75">
      <c r="S450" s="573"/>
      <c r="T450" s="573"/>
      <c r="U450" s="573"/>
      <c r="V450" s="573"/>
      <c r="W450" s="573"/>
      <c r="X450" s="573"/>
      <c r="Y450" s="573"/>
    </row>
    <row r="451" spans="19:25" ht="12.75">
      <c r="S451" s="573"/>
      <c r="T451" s="573"/>
      <c r="U451" s="573"/>
      <c r="V451" s="573"/>
      <c r="W451" s="573"/>
      <c r="X451" s="573"/>
      <c r="Y451" s="573"/>
    </row>
    <row r="452" spans="19:25" ht="12.75">
      <c r="S452" s="573"/>
      <c r="T452" s="573"/>
      <c r="U452" s="573"/>
      <c r="V452" s="573"/>
      <c r="W452" s="573"/>
      <c r="X452" s="573"/>
      <c r="Y452" s="573"/>
    </row>
    <row r="453" spans="19:25" ht="12.75">
      <c r="S453" s="573"/>
      <c r="T453" s="573"/>
      <c r="U453" s="573"/>
      <c r="V453" s="573"/>
      <c r="W453" s="573"/>
      <c r="X453" s="573"/>
      <c r="Y453" s="573"/>
    </row>
    <row r="454" spans="19:25" ht="12.75">
      <c r="S454" s="573"/>
      <c r="T454" s="573"/>
      <c r="U454" s="573"/>
      <c r="V454" s="573"/>
      <c r="W454" s="573"/>
      <c r="X454" s="573"/>
      <c r="Y454" s="573"/>
    </row>
    <row r="455" spans="19:25" ht="12.75">
      <c r="S455" s="573"/>
      <c r="T455" s="573"/>
      <c r="U455" s="573"/>
      <c r="V455" s="573"/>
      <c r="W455" s="573"/>
      <c r="X455" s="573"/>
      <c r="Y455" s="573"/>
    </row>
    <row r="456" spans="19:25" ht="12.75">
      <c r="S456" s="573"/>
      <c r="T456" s="573"/>
      <c r="U456" s="573"/>
      <c r="V456" s="573"/>
      <c r="W456" s="573"/>
      <c r="X456" s="573"/>
      <c r="Y456" s="573"/>
    </row>
    <row r="457" spans="19:25" ht="12.75">
      <c r="S457" s="573"/>
      <c r="T457" s="573"/>
      <c r="U457" s="573"/>
      <c r="V457" s="573"/>
      <c r="W457" s="573"/>
      <c r="X457" s="573"/>
      <c r="Y457" s="573"/>
    </row>
    <row r="458" spans="19:25" ht="12.75">
      <c r="S458" s="573"/>
      <c r="T458" s="573"/>
      <c r="U458" s="573"/>
      <c r="V458" s="573"/>
      <c r="W458" s="573"/>
      <c r="X458" s="573"/>
      <c r="Y458" s="573"/>
    </row>
    <row r="459" spans="19:25" ht="12.75">
      <c r="S459" s="573"/>
      <c r="T459" s="573"/>
      <c r="U459" s="573"/>
      <c r="V459" s="573"/>
      <c r="W459" s="573"/>
      <c r="X459" s="573"/>
      <c r="Y459" s="573"/>
    </row>
    <row r="460" spans="19:25" ht="12.75">
      <c r="S460" s="573"/>
      <c r="T460" s="573"/>
      <c r="U460" s="573"/>
      <c r="V460" s="573"/>
      <c r="W460" s="573"/>
      <c r="X460" s="573"/>
      <c r="Y460" s="573"/>
    </row>
    <row r="461" spans="19:25" ht="12.75">
      <c r="S461" s="573"/>
      <c r="T461" s="573"/>
      <c r="U461" s="573"/>
      <c r="V461" s="573"/>
      <c r="W461" s="573"/>
      <c r="X461" s="573"/>
      <c r="Y461" s="573"/>
    </row>
    <row r="462" spans="19:25" ht="12.75">
      <c r="S462" s="573"/>
      <c r="T462" s="573"/>
      <c r="U462" s="573"/>
      <c r="V462" s="573"/>
      <c r="W462" s="573"/>
      <c r="X462" s="573"/>
      <c r="Y462" s="573"/>
    </row>
    <row r="463" spans="19:25" ht="12.75">
      <c r="S463" s="573"/>
      <c r="T463" s="573"/>
      <c r="U463" s="573"/>
      <c r="V463" s="573"/>
      <c r="W463" s="573"/>
      <c r="X463" s="573"/>
      <c r="Y463" s="573"/>
    </row>
    <row r="464" spans="19:25" ht="12.75">
      <c r="S464" s="573"/>
      <c r="T464" s="573"/>
      <c r="U464" s="573"/>
      <c r="V464" s="573"/>
      <c r="W464" s="573"/>
      <c r="X464" s="573"/>
      <c r="Y464" s="573"/>
    </row>
    <row r="465" spans="19:25" ht="12.75">
      <c r="S465" s="573"/>
      <c r="T465" s="573"/>
      <c r="U465" s="573"/>
      <c r="V465" s="573"/>
      <c r="W465" s="573"/>
      <c r="X465" s="573"/>
      <c r="Y465" s="573"/>
    </row>
    <row r="466" spans="19:25" ht="12.75">
      <c r="S466" s="573"/>
      <c r="T466" s="573"/>
      <c r="U466" s="573"/>
      <c r="V466" s="573"/>
      <c r="W466" s="573"/>
      <c r="X466" s="573"/>
      <c r="Y466" s="573"/>
    </row>
    <row r="467" spans="19:25" ht="12.75">
      <c r="S467" s="573"/>
      <c r="T467" s="573"/>
      <c r="U467" s="573"/>
      <c r="V467" s="573"/>
      <c r="W467" s="573"/>
      <c r="X467" s="573"/>
      <c r="Y467" s="573"/>
    </row>
    <row r="468" spans="19:25" ht="12.75">
      <c r="S468" s="573"/>
      <c r="T468" s="573"/>
      <c r="U468" s="573"/>
      <c r="V468" s="573"/>
      <c r="W468" s="573"/>
      <c r="X468" s="573"/>
      <c r="Y468" s="573"/>
    </row>
    <row r="469" spans="19:25" ht="12.75">
      <c r="S469" s="573"/>
      <c r="T469" s="573"/>
      <c r="U469" s="573"/>
      <c r="V469" s="573"/>
      <c r="W469" s="573"/>
      <c r="X469" s="573"/>
      <c r="Y469" s="573"/>
    </row>
    <row r="470" spans="19:25" ht="12.75">
      <c r="S470" s="573"/>
      <c r="T470" s="573"/>
      <c r="U470" s="573"/>
      <c r="V470" s="573"/>
      <c r="W470" s="573"/>
      <c r="X470" s="573"/>
      <c r="Y470" s="573"/>
    </row>
    <row r="471" spans="19:25" ht="12.75">
      <c r="S471" s="573"/>
      <c r="T471" s="573"/>
      <c r="U471" s="573"/>
      <c r="V471" s="573"/>
      <c r="W471" s="573"/>
      <c r="X471" s="573"/>
      <c r="Y471" s="573"/>
    </row>
    <row r="472" spans="19:25" ht="12.75">
      <c r="S472" s="573"/>
      <c r="T472" s="573"/>
      <c r="U472" s="573"/>
      <c r="V472" s="573"/>
      <c r="W472" s="573"/>
      <c r="X472" s="573"/>
      <c r="Y472" s="573"/>
    </row>
    <row r="473" spans="19:25" ht="12.75">
      <c r="S473" s="573"/>
      <c r="T473" s="573"/>
      <c r="U473" s="573"/>
      <c r="V473" s="573"/>
      <c r="W473" s="573"/>
      <c r="X473" s="573"/>
      <c r="Y473" s="573"/>
    </row>
    <row r="474" spans="19:25" ht="12.75">
      <c r="S474" s="573"/>
      <c r="T474" s="573"/>
      <c r="U474" s="573"/>
      <c r="V474" s="573"/>
      <c r="W474" s="573"/>
      <c r="X474" s="573"/>
      <c r="Y474" s="573"/>
    </row>
    <row r="475" spans="19:25" ht="12.75">
      <c r="S475" s="573"/>
      <c r="T475" s="573"/>
      <c r="U475" s="573"/>
      <c r="V475" s="573"/>
      <c r="W475" s="573"/>
      <c r="X475" s="573"/>
      <c r="Y475" s="573"/>
    </row>
    <row r="476" spans="19:25" ht="12.75">
      <c r="S476" s="573"/>
      <c r="T476" s="573"/>
      <c r="U476" s="573"/>
      <c r="V476" s="573"/>
      <c r="W476" s="573"/>
      <c r="X476" s="573"/>
      <c r="Y476" s="573"/>
    </row>
    <row r="477" spans="19:25" ht="12.75">
      <c r="S477" s="573"/>
      <c r="T477" s="573"/>
      <c r="U477" s="573"/>
      <c r="V477" s="573"/>
      <c r="W477" s="573"/>
      <c r="X477" s="573"/>
      <c r="Y477" s="573"/>
    </row>
    <row r="478" spans="19:25" ht="12.75">
      <c r="S478" s="573"/>
      <c r="T478" s="573"/>
      <c r="U478" s="573"/>
      <c r="V478" s="573"/>
      <c r="W478" s="573"/>
      <c r="X478" s="573"/>
      <c r="Y478" s="573"/>
    </row>
    <row r="479" spans="19:25" ht="12.75">
      <c r="S479" s="573"/>
      <c r="T479" s="573"/>
      <c r="U479" s="573"/>
      <c r="V479" s="573"/>
      <c r="W479" s="573"/>
      <c r="X479" s="573"/>
      <c r="Y479" s="573"/>
    </row>
    <row r="480" spans="19:25" ht="12.75">
      <c r="S480" s="573"/>
      <c r="T480" s="573"/>
      <c r="U480" s="573"/>
      <c r="V480" s="573"/>
      <c r="W480" s="573"/>
      <c r="X480" s="573"/>
      <c r="Y480" s="573"/>
    </row>
    <row r="481" spans="19:25" ht="12.75">
      <c r="S481" s="573"/>
      <c r="T481" s="573"/>
      <c r="U481" s="573"/>
      <c r="V481" s="573"/>
      <c r="W481" s="573"/>
      <c r="X481" s="573"/>
      <c r="Y481" s="573"/>
    </row>
    <row r="482" spans="19:25" ht="12.75">
      <c r="S482" s="573"/>
      <c r="T482" s="573"/>
      <c r="U482" s="573"/>
      <c r="V482" s="573"/>
      <c r="W482" s="573"/>
      <c r="X482" s="573"/>
      <c r="Y482" s="573"/>
    </row>
    <row r="483" spans="19:25" ht="12.75">
      <c r="S483" s="573"/>
      <c r="T483" s="573"/>
      <c r="U483" s="573"/>
      <c r="V483" s="573"/>
      <c r="W483" s="573"/>
      <c r="X483" s="573"/>
      <c r="Y483" s="573"/>
    </row>
    <row r="484" spans="19:25" ht="12.75">
      <c r="S484" s="573"/>
      <c r="T484" s="573"/>
      <c r="U484" s="573"/>
      <c r="V484" s="573"/>
      <c r="W484" s="573"/>
      <c r="X484" s="573"/>
      <c r="Y484" s="573"/>
    </row>
    <row r="485" spans="19:25" ht="12.75">
      <c r="S485" s="573"/>
      <c r="T485" s="573"/>
      <c r="U485" s="573"/>
      <c r="V485" s="573"/>
      <c r="W485" s="573"/>
      <c r="X485" s="573"/>
      <c r="Y485" s="573"/>
    </row>
    <row r="486" spans="19:25" ht="12.75">
      <c r="S486" s="573"/>
      <c r="T486" s="573"/>
      <c r="U486" s="573"/>
      <c r="V486" s="573"/>
      <c r="W486" s="573"/>
      <c r="X486" s="573"/>
      <c r="Y486" s="573"/>
    </row>
    <row r="487" spans="19:25" ht="12.75">
      <c r="S487" s="573"/>
      <c r="T487" s="573"/>
      <c r="U487" s="573"/>
      <c r="V487" s="573"/>
      <c r="W487" s="573"/>
      <c r="X487" s="573"/>
      <c r="Y487" s="573"/>
    </row>
    <row r="488" spans="19:25" ht="12.75">
      <c r="S488" s="573"/>
      <c r="T488" s="573"/>
      <c r="U488" s="573"/>
      <c r="V488" s="573"/>
      <c r="W488" s="573"/>
      <c r="X488" s="573"/>
      <c r="Y488" s="573"/>
    </row>
    <row r="489" spans="19:25" ht="12.75">
      <c r="S489" s="573"/>
      <c r="T489" s="573"/>
      <c r="U489" s="573"/>
      <c r="V489" s="573"/>
      <c r="W489" s="573"/>
      <c r="X489" s="573"/>
      <c r="Y489" s="573"/>
    </row>
    <row r="490" spans="19:25" ht="12.75">
      <c r="S490" s="573"/>
      <c r="T490" s="573"/>
      <c r="U490" s="573"/>
      <c r="V490" s="573"/>
      <c r="W490" s="573"/>
      <c r="X490" s="573"/>
      <c r="Y490" s="573"/>
    </row>
    <row r="491" spans="19:25" ht="12.75">
      <c r="S491" s="573"/>
      <c r="T491" s="573"/>
      <c r="U491" s="573"/>
      <c r="V491" s="573"/>
      <c r="W491" s="573"/>
      <c r="X491" s="573"/>
      <c r="Y491" s="573"/>
    </row>
    <row r="492" spans="19:25" ht="12.75">
      <c r="S492" s="573"/>
      <c r="T492" s="573"/>
      <c r="U492" s="573"/>
      <c r="V492" s="573"/>
      <c r="W492" s="573"/>
      <c r="X492" s="573"/>
      <c r="Y492" s="573"/>
    </row>
    <row r="493" spans="19:25" ht="12.75">
      <c r="S493" s="573"/>
      <c r="T493" s="573"/>
      <c r="U493" s="573"/>
      <c r="V493" s="573"/>
      <c r="W493" s="573"/>
      <c r="X493" s="573"/>
      <c r="Y493" s="573"/>
    </row>
    <row r="494" spans="19:25" ht="12.75">
      <c r="S494" s="573"/>
      <c r="T494" s="573"/>
      <c r="U494" s="573"/>
      <c r="V494" s="573"/>
      <c r="W494" s="573"/>
      <c r="X494" s="573"/>
      <c r="Y494" s="573"/>
    </row>
    <row r="495" spans="19:25" ht="12.75">
      <c r="S495" s="573"/>
      <c r="T495" s="573"/>
      <c r="U495" s="573"/>
      <c r="V495" s="573"/>
      <c r="W495" s="573"/>
      <c r="X495" s="573"/>
      <c r="Y495" s="573"/>
    </row>
    <row r="496" spans="19:25" ht="12.75">
      <c r="S496" s="573"/>
      <c r="T496" s="573"/>
      <c r="U496" s="573"/>
      <c r="V496" s="573"/>
      <c r="W496" s="573"/>
      <c r="X496" s="573"/>
      <c r="Y496" s="573"/>
    </row>
    <row r="497" spans="19:25" ht="12.75">
      <c r="S497" s="573"/>
      <c r="T497" s="573"/>
      <c r="U497" s="573"/>
      <c r="V497" s="573"/>
      <c r="W497" s="573"/>
      <c r="X497" s="573"/>
      <c r="Y497" s="573"/>
    </row>
    <row r="498" spans="19:25" ht="12.75">
      <c r="S498" s="573"/>
      <c r="T498" s="573"/>
      <c r="U498" s="573"/>
      <c r="V498" s="573"/>
      <c r="W498" s="573"/>
      <c r="X498" s="573"/>
      <c r="Y498" s="573"/>
    </row>
    <row r="499" spans="19:25" ht="12.75">
      <c r="S499" s="573"/>
      <c r="T499" s="573"/>
      <c r="U499" s="573"/>
      <c r="V499" s="573"/>
      <c r="W499" s="573"/>
      <c r="X499" s="573"/>
      <c r="Y499" s="573"/>
    </row>
    <row r="500" spans="19:25" ht="12.75">
      <c r="S500" s="573"/>
      <c r="T500" s="573"/>
      <c r="U500" s="573"/>
      <c r="V500" s="573"/>
      <c r="W500" s="573"/>
      <c r="X500" s="573"/>
      <c r="Y500" s="573"/>
    </row>
    <row r="501" spans="19:25" ht="12.75">
      <c r="S501" s="573"/>
      <c r="T501" s="573"/>
      <c r="U501" s="573"/>
      <c r="V501" s="573"/>
      <c r="W501" s="573"/>
      <c r="X501" s="573"/>
      <c r="Y501" s="573"/>
    </row>
    <row r="502" spans="19:25" ht="12.75">
      <c r="S502" s="573"/>
      <c r="T502" s="573"/>
      <c r="U502" s="573"/>
      <c r="V502" s="573"/>
      <c r="W502" s="573"/>
      <c r="X502" s="573"/>
      <c r="Y502" s="573"/>
    </row>
    <row r="503" spans="19:25" ht="12.75">
      <c r="S503" s="573"/>
      <c r="T503" s="573"/>
      <c r="U503" s="573"/>
      <c r="V503" s="573"/>
      <c r="W503" s="573"/>
      <c r="X503" s="573"/>
      <c r="Y503" s="573"/>
    </row>
    <row r="504" spans="19:25" ht="12.75">
      <c r="S504" s="573"/>
      <c r="T504" s="573"/>
      <c r="U504" s="573"/>
      <c r="V504" s="573"/>
      <c r="W504" s="573"/>
      <c r="X504" s="573"/>
      <c r="Y504" s="573"/>
    </row>
    <row r="505" spans="19:25" ht="12.75">
      <c r="S505" s="573"/>
      <c r="T505" s="573"/>
      <c r="U505" s="573"/>
      <c r="V505" s="573"/>
      <c r="W505" s="573"/>
      <c r="X505" s="573"/>
      <c r="Y505" s="573"/>
    </row>
    <row r="506" spans="19:25" ht="12.75">
      <c r="S506" s="573"/>
      <c r="T506" s="573"/>
      <c r="U506" s="573"/>
      <c r="V506" s="573"/>
      <c r="W506" s="573"/>
      <c r="X506" s="573"/>
      <c r="Y506" s="573"/>
    </row>
    <row r="507" spans="19:25" ht="12.75">
      <c r="S507" s="573"/>
      <c r="T507" s="573"/>
      <c r="U507" s="573"/>
      <c r="V507" s="573"/>
      <c r="W507" s="573"/>
      <c r="X507" s="573"/>
      <c r="Y507" s="573"/>
    </row>
    <row r="508" spans="19:25" ht="12.75">
      <c r="S508" s="573"/>
      <c r="T508" s="573"/>
      <c r="U508" s="573"/>
      <c r="V508" s="573"/>
      <c r="W508" s="573"/>
      <c r="X508" s="573"/>
      <c r="Y508" s="573"/>
    </row>
    <row r="509" spans="19:25" ht="12.75">
      <c r="S509" s="573"/>
      <c r="T509" s="573"/>
      <c r="U509" s="573"/>
      <c r="V509" s="573"/>
      <c r="W509" s="573"/>
      <c r="X509" s="573"/>
      <c r="Y509" s="573"/>
    </row>
    <row r="510" spans="19:25" ht="12.75">
      <c r="S510" s="573"/>
      <c r="T510" s="573"/>
      <c r="U510" s="573"/>
      <c r="V510" s="573"/>
      <c r="W510" s="573"/>
      <c r="X510" s="573"/>
      <c r="Y510" s="573"/>
    </row>
    <row r="511" spans="19:25" ht="12.75">
      <c r="S511" s="573"/>
      <c r="T511" s="573"/>
      <c r="U511" s="573"/>
      <c r="V511" s="573"/>
      <c r="W511" s="573"/>
      <c r="X511" s="573"/>
      <c r="Y511" s="573"/>
    </row>
    <row r="512" spans="19:25" ht="12.75">
      <c r="S512" s="573"/>
      <c r="T512" s="573"/>
      <c r="U512" s="573"/>
      <c r="V512" s="573"/>
      <c r="W512" s="573"/>
      <c r="X512" s="573"/>
      <c r="Y512" s="573"/>
    </row>
    <row r="513" spans="19:25" ht="12.75">
      <c r="S513" s="573"/>
      <c r="T513" s="573"/>
      <c r="U513" s="573"/>
      <c r="V513" s="573"/>
      <c r="W513" s="573"/>
      <c r="X513" s="573"/>
      <c r="Y513" s="573"/>
    </row>
    <row r="514" spans="19:25" ht="12.75">
      <c r="S514" s="573"/>
      <c r="T514" s="573"/>
      <c r="U514" s="573"/>
      <c r="V514" s="573"/>
      <c r="W514" s="573"/>
      <c r="X514" s="573"/>
      <c r="Y514" s="573"/>
    </row>
    <row r="515" spans="19:25" ht="12.75">
      <c r="S515" s="573"/>
      <c r="T515" s="573"/>
      <c r="U515" s="573"/>
      <c r="V515" s="573"/>
      <c r="W515" s="573"/>
      <c r="X515" s="573"/>
      <c r="Y515" s="573"/>
    </row>
    <row r="516" spans="19:25" ht="12.75">
      <c r="S516" s="573"/>
      <c r="T516" s="573"/>
      <c r="U516" s="573"/>
      <c r="V516" s="573"/>
      <c r="W516" s="573"/>
      <c r="X516" s="573"/>
      <c r="Y516" s="573"/>
    </row>
    <row r="517" spans="19:25" ht="12.75">
      <c r="S517" s="573"/>
      <c r="T517" s="573"/>
      <c r="U517" s="573"/>
      <c r="V517" s="573"/>
      <c r="W517" s="573"/>
      <c r="X517" s="573"/>
      <c r="Y517" s="573"/>
    </row>
    <row r="518" spans="19:25" ht="12.75">
      <c r="S518" s="573"/>
      <c r="T518" s="573"/>
      <c r="U518" s="573"/>
      <c r="V518" s="573"/>
      <c r="W518" s="573"/>
      <c r="X518" s="573"/>
      <c r="Y518" s="573"/>
    </row>
    <row r="519" spans="19:25" ht="12.75">
      <c r="S519" s="573"/>
      <c r="T519" s="573"/>
      <c r="U519" s="573"/>
      <c r="V519" s="573"/>
      <c r="W519" s="573"/>
      <c r="X519" s="573"/>
      <c r="Y519" s="573"/>
    </row>
    <row r="520" spans="19:25" ht="12.75">
      <c r="S520" s="573"/>
      <c r="T520" s="573"/>
      <c r="U520" s="573"/>
      <c r="V520" s="573"/>
      <c r="W520" s="573"/>
      <c r="X520" s="573"/>
      <c r="Y520" s="573"/>
    </row>
    <row r="521" spans="19:25" ht="12.75">
      <c r="S521" s="573"/>
      <c r="T521" s="573"/>
      <c r="U521" s="573"/>
      <c r="V521" s="573"/>
      <c r="W521" s="573"/>
      <c r="X521" s="573"/>
      <c r="Y521" s="573"/>
    </row>
    <row r="522" spans="19:25" ht="12.75">
      <c r="S522" s="573"/>
      <c r="T522" s="573"/>
      <c r="U522" s="573"/>
      <c r="V522" s="573"/>
      <c r="W522" s="573"/>
      <c r="X522" s="573"/>
      <c r="Y522" s="573"/>
    </row>
    <row r="523" spans="19:25" ht="12.75">
      <c r="S523" s="573"/>
      <c r="T523" s="573"/>
      <c r="U523" s="573"/>
      <c r="V523" s="573"/>
      <c r="W523" s="573"/>
      <c r="X523" s="573"/>
      <c r="Y523" s="573"/>
    </row>
    <row r="524" spans="19:25" ht="12.75">
      <c r="S524" s="573"/>
      <c r="T524" s="573"/>
      <c r="U524" s="573"/>
      <c r="V524" s="573"/>
      <c r="W524" s="573"/>
      <c r="X524" s="573"/>
      <c r="Y524" s="573"/>
    </row>
    <row r="525" spans="19:25" ht="12.75">
      <c r="S525" s="573"/>
      <c r="T525" s="573"/>
      <c r="U525" s="573"/>
      <c r="V525" s="573"/>
      <c r="W525" s="573"/>
      <c r="X525" s="573"/>
      <c r="Y525" s="573"/>
    </row>
    <row r="526" spans="19:25" ht="12.75">
      <c r="S526" s="573"/>
      <c r="T526" s="573"/>
      <c r="U526" s="573"/>
      <c r="V526" s="573"/>
      <c r="W526" s="573"/>
      <c r="X526" s="573"/>
      <c r="Y526" s="573"/>
    </row>
    <row r="527" spans="19:25" ht="12.75">
      <c r="S527" s="573"/>
      <c r="T527" s="573"/>
      <c r="U527" s="573"/>
      <c r="V527" s="573"/>
      <c r="W527" s="573"/>
      <c r="X527" s="573"/>
      <c r="Y527" s="573"/>
    </row>
    <row r="528" spans="19:25" ht="12.75">
      <c r="S528" s="573"/>
      <c r="T528" s="573"/>
      <c r="U528" s="573"/>
      <c r="V528" s="573"/>
      <c r="W528" s="573"/>
      <c r="X528" s="573"/>
      <c r="Y528" s="573"/>
    </row>
    <row r="529" spans="19:25" ht="12.75">
      <c r="S529" s="573"/>
      <c r="T529" s="573"/>
      <c r="U529" s="573"/>
      <c r="V529" s="573"/>
      <c r="W529" s="573"/>
      <c r="X529" s="573"/>
      <c r="Y529" s="573"/>
    </row>
    <row r="530" spans="19:25" ht="12.75">
      <c r="S530" s="573"/>
      <c r="T530" s="573"/>
      <c r="U530" s="573"/>
      <c r="V530" s="573"/>
      <c r="W530" s="573"/>
      <c r="X530" s="573"/>
      <c r="Y530" s="573"/>
    </row>
    <row r="531" spans="19:25" ht="12.75">
      <c r="S531" s="573"/>
      <c r="T531" s="573"/>
      <c r="U531" s="573"/>
      <c r="V531" s="573"/>
      <c r="W531" s="573"/>
      <c r="X531" s="573"/>
      <c r="Y531" s="573"/>
    </row>
    <row r="532" spans="19:25" ht="12.75">
      <c r="S532" s="573"/>
      <c r="T532" s="573"/>
      <c r="U532" s="573"/>
      <c r="V532" s="573"/>
      <c r="W532" s="573"/>
      <c r="X532" s="573"/>
      <c r="Y532" s="573"/>
    </row>
    <row r="533" spans="19:25" ht="12.75">
      <c r="S533" s="573"/>
      <c r="T533" s="573"/>
      <c r="U533" s="573"/>
      <c r="V533" s="573"/>
      <c r="W533" s="573"/>
      <c r="X533" s="573"/>
      <c r="Y533" s="573"/>
    </row>
    <row r="534" spans="19:25" ht="12.75">
      <c r="S534" s="573"/>
      <c r="T534" s="573"/>
      <c r="U534" s="573"/>
      <c r="V534" s="573"/>
      <c r="W534" s="573"/>
      <c r="X534" s="573"/>
      <c r="Y534" s="573"/>
    </row>
    <row r="535" spans="19:25" ht="12.75">
      <c r="S535" s="573"/>
      <c r="T535" s="573"/>
      <c r="U535" s="573"/>
      <c r="V535" s="573"/>
      <c r="W535" s="573"/>
      <c r="X535" s="573"/>
      <c r="Y535" s="573"/>
    </row>
    <row r="536" spans="19:25" ht="12.75">
      <c r="S536" s="573"/>
      <c r="T536" s="573"/>
      <c r="U536" s="573"/>
      <c r="V536" s="573"/>
      <c r="W536" s="573"/>
      <c r="X536" s="573"/>
      <c r="Y536" s="573"/>
    </row>
    <row r="537" spans="19:25" ht="12.75">
      <c r="S537" s="573"/>
      <c r="T537" s="573"/>
      <c r="U537" s="573"/>
      <c r="V537" s="573"/>
      <c r="W537" s="573"/>
      <c r="X537" s="573"/>
      <c r="Y537" s="573"/>
    </row>
    <row r="538" spans="19:25" ht="12.75">
      <c r="S538" s="573"/>
      <c r="T538" s="573"/>
      <c r="U538" s="573"/>
      <c r="V538" s="573"/>
      <c r="W538" s="573"/>
      <c r="X538" s="573"/>
      <c r="Y538" s="573"/>
    </row>
    <row r="539" spans="19:25" ht="12.75">
      <c r="S539" s="573"/>
      <c r="T539" s="573"/>
      <c r="U539" s="573"/>
      <c r="V539" s="573"/>
      <c r="W539" s="573"/>
      <c r="X539" s="573"/>
      <c r="Y539" s="573"/>
    </row>
    <row r="540" spans="19:25" ht="12.75">
      <c r="S540" s="573"/>
      <c r="T540" s="573"/>
      <c r="U540" s="573"/>
      <c r="V540" s="573"/>
      <c r="W540" s="573"/>
      <c r="X540" s="573"/>
      <c r="Y540" s="573"/>
    </row>
    <row r="541" spans="19:25" ht="12.75">
      <c r="S541" s="573"/>
      <c r="T541" s="573"/>
      <c r="U541" s="573"/>
      <c r="V541" s="573"/>
      <c r="W541" s="573"/>
      <c r="X541" s="573"/>
      <c r="Y541" s="573"/>
    </row>
    <row r="542" spans="19:25" ht="12.75">
      <c r="S542" s="573"/>
      <c r="T542" s="573"/>
      <c r="U542" s="573"/>
      <c r="V542" s="573"/>
      <c r="W542" s="573"/>
      <c r="X542" s="573"/>
      <c r="Y542" s="573"/>
    </row>
    <row r="543" spans="19:25" ht="12.75">
      <c r="S543" s="573"/>
      <c r="T543" s="573"/>
      <c r="U543" s="573"/>
      <c r="V543" s="573"/>
      <c r="W543" s="573"/>
      <c r="X543" s="573"/>
      <c r="Y543" s="573"/>
    </row>
    <row r="544" spans="19:25" ht="12.75">
      <c r="S544" s="573"/>
      <c r="T544" s="573"/>
      <c r="U544" s="573"/>
      <c r="V544" s="573"/>
      <c r="W544" s="573"/>
      <c r="X544" s="573"/>
      <c r="Y544" s="573"/>
    </row>
    <row r="545" spans="19:25" ht="12.75">
      <c r="S545" s="573"/>
      <c r="T545" s="573"/>
      <c r="U545" s="573"/>
      <c r="V545" s="573"/>
      <c r="W545" s="573"/>
      <c r="X545" s="573"/>
      <c r="Y545" s="573"/>
    </row>
    <row r="546" spans="19:25" ht="12.75">
      <c r="S546" s="573"/>
      <c r="T546" s="573"/>
      <c r="U546" s="573"/>
      <c r="V546" s="573"/>
      <c r="W546" s="573"/>
      <c r="X546" s="573"/>
      <c r="Y546" s="573"/>
    </row>
    <row r="547" spans="19:25" ht="12.75">
      <c r="S547" s="573"/>
      <c r="T547" s="573"/>
      <c r="U547" s="573"/>
      <c r="V547" s="573"/>
      <c r="W547" s="573"/>
      <c r="X547" s="573"/>
      <c r="Y547" s="573"/>
    </row>
    <row r="548" spans="19:25" ht="12.75">
      <c r="S548" s="573"/>
      <c r="T548" s="573"/>
      <c r="U548" s="573"/>
      <c r="V548" s="573"/>
      <c r="W548" s="573"/>
      <c r="X548" s="573"/>
      <c r="Y548" s="573"/>
    </row>
    <row r="549" spans="19:25" ht="12.75">
      <c r="S549" s="573"/>
      <c r="T549" s="573"/>
      <c r="U549" s="573"/>
      <c r="V549" s="573"/>
      <c r="W549" s="573"/>
      <c r="X549" s="573"/>
      <c r="Y549" s="573"/>
    </row>
    <row r="550" spans="19:25" ht="12.75">
      <c r="S550" s="573"/>
      <c r="T550" s="573"/>
      <c r="U550" s="573"/>
      <c r="V550" s="573"/>
      <c r="W550" s="573"/>
      <c r="X550" s="573"/>
      <c r="Y550" s="573"/>
    </row>
    <row r="551" spans="19:25" ht="12.75">
      <c r="S551" s="573"/>
      <c r="T551" s="573"/>
      <c r="U551" s="573"/>
      <c r="V551" s="573"/>
      <c r="W551" s="573"/>
      <c r="X551" s="573"/>
      <c r="Y551" s="573"/>
    </row>
    <row r="552" spans="19:25" ht="12.75">
      <c r="S552" s="573"/>
      <c r="T552" s="573"/>
      <c r="U552" s="573"/>
      <c r="V552" s="573"/>
      <c r="W552" s="573"/>
      <c r="X552" s="573"/>
      <c r="Y552" s="573"/>
    </row>
    <row r="553" spans="19:25" ht="12.75">
      <c r="S553" s="573"/>
      <c r="T553" s="573"/>
      <c r="U553" s="573"/>
      <c r="V553" s="573"/>
      <c r="W553" s="573"/>
      <c r="X553" s="573"/>
      <c r="Y553" s="573"/>
    </row>
    <row r="554" spans="19:25" ht="12.75">
      <c r="S554" s="573"/>
      <c r="T554" s="573"/>
      <c r="U554" s="573"/>
      <c r="V554" s="573"/>
      <c r="W554" s="573"/>
      <c r="X554" s="573"/>
      <c r="Y554" s="573"/>
    </row>
    <row r="555" spans="19:25" ht="12.75">
      <c r="S555" s="573"/>
      <c r="T555" s="573"/>
      <c r="U555" s="573"/>
      <c r="V555" s="573"/>
      <c r="W555" s="573"/>
      <c r="X555" s="573"/>
      <c r="Y555" s="573"/>
    </row>
    <row r="556" spans="19:25" ht="12.75">
      <c r="S556" s="573"/>
      <c r="T556" s="573"/>
      <c r="U556" s="573"/>
      <c r="V556" s="573"/>
      <c r="W556" s="573"/>
      <c r="X556" s="573"/>
      <c r="Y556" s="573"/>
    </row>
    <row r="557" spans="19:25" ht="12.75">
      <c r="S557" s="573"/>
      <c r="T557" s="573"/>
      <c r="U557" s="573"/>
      <c r="V557" s="573"/>
      <c r="W557" s="573"/>
      <c r="X557" s="573"/>
      <c r="Y557" s="573"/>
    </row>
    <row r="558" spans="19:25" ht="12.75">
      <c r="S558" s="573"/>
      <c r="T558" s="573"/>
      <c r="U558" s="573"/>
      <c r="V558" s="573"/>
      <c r="W558" s="573"/>
      <c r="X558" s="573"/>
      <c r="Y558" s="573"/>
    </row>
    <row r="559" spans="19:25" ht="12.75">
      <c r="S559" s="573"/>
      <c r="T559" s="573"/>
      <c r="U559" s="573"/>
      <c r="V559" s="573"/>
      <c r="W559" s="573"/>
      <c r="X559" s="573"/>
      <c r="Y559" s="573"/>
    </row>
    <row r="560" spans="19:25" ht="12.75">
      <c r="S560" s="573"/>
      <c r="T560" s="573"/>
      <c r="U560" s="573"/>
      <c r="V560" s="573"/>
      <c r="W560" s="573"/>
      <c r="X560" s="573"/>
      <c r="Y560" s="573"/>
    </row>
    <row r="561" spans="19:25" ht="12.75">
      <c r="S561" s="573"/>
      <c r="T561" s="573"/>
      <c r="U561" s="573"/>
      <c r="V561" s="573"/>
      <c r="W561" s="573"/>
      <c r="X561" s="573"/>
      <c r="Y561" s="573"/>
    </row>
    <row r="562" spans="19:25" ht="12.75">
      <c r="S562" s="573"/>
      <c r="T562" s="573"/>
      <c r="U562" s="573"/>
      <c r="V562" s="573"/>
      <c r="W562" s="573"/>
      <c r="X562" s="573"/>
      <c r="Y562" s="573"/>
    </row>
    <row r="563" spans="19:25" ht="12.75">
      <c r="S563" s="573"/>
      <c r="T563" s="573"/>
      <c r="U563" s="573"/>
      <c r="V563" s="573"/>
      <c r="W563" s="573"/>
      <c r="X563" s="573"/>
      <c r="Y563" s="573"/>
    </row>
    <row r="564" spans="19:25" ht="12.75">
      <c r="S564" s="573"/>
      <c r="T564" s="573"/>
      <c r="U564" s="573"/>
      <c r="V564" s="573"/>
      <c r="W564" s="573"/>
      <c r="X564" s="573"/>
      <c r="Y564" s="573"/>
    </row>
    <row r="565" spans="19:25" ht="12.75">
      <c r="S565" s="573"/>
      <c r="T565" s="573"/>
      <c r="U565" s="573"/>
      <c r="V565" s="573"/>
      <c r="W565" s="573"/>
      <c r="X565" s="573"/>
      <c r="Y565" s="573"/>
    </row>
    <row r="566" spans="19:25" ht="12.75">
      <c r="S566" s="573"/>
      <c r="T566" s="573"/>
      <c r="U566" s="573"/>
      <c r="V566" s="573"/>
      <c r="W566" s="573"/>
      <c r="X566" s="573"/>
      <c r="Y566" s="573"/>
    </row>
    <row r="567" spans="19:25" ht="12.75">
      <c r="S567" s="573"/>
      <c r="T567" s="573"/>
      <c r="U567" s="573"/>
      <c r="V567" s="573"/>
      <c r="W567" s="573"/>
      <c r="X567" s="573"/>
      <c r="Y567" s="573"/>
    </row>
    <row r="568" spans="19:25" ht="12.75">
      <c r="S568" s="573"/>
      <c r="T568" s="573"/>
      <c r="U568" s="573"/>
      <c r="V568" s="573"/>
      <c r="W568" s="573"/>
      <c r="X568" s="573"/>
      <c r="Y568" s="573"/>
    </row>
    <row r="569" spans="19:25" ht="12.75">
      <c r="S569" s="573"/>
      <c r="T569" s="573"/>
      <c r="U569" s="573"/>
      <c r="V569" s="573"/>
      <c r="W569" s="573"/>
      <c r="X569" s="573"/>
      <c r="Y569" s="573"/>
    </row>
    <row r="570" spans="19:25" ht="12.75">
      <c r="S570" s="573"/>
      <c r="T570" s="573"/>
      <c r="U570" s="573"/>
      <c r="V570" s="573"/>
      <c r="W570" s="573"/>
      <c r="X570" s="573"/>
      <c r="Y570" s="573"/>
    </row>
    <row r="571" spans="19:25" ht="12.75">
      <c r="S571" s="573"/>
      <c r="T571" s="573"/>
      <c r="U571" s="573"/>
      <c r="V571" s="573"/>
      <c r="W571" s="573"/>
      <c r="X571" s="573"/>
      <c r="Y571" s="573"/>
    </row>
    <row r="572" spans="19:25" ht="12.75">
      <c r="S572" s="573"/>
      <c r="T572" s="573"/>
      <c r="U572" s="573"/>
      <c r="V572" s="573"/>
      <c r="W572" s="573"/>
      <c r="X572" s="573"/>
      <c r="Y572" s="573"/>
    </row>
    <row r="573" spans="19:25" ht="12.75">
      <c r="S573" s="573"/>
      <c r="T573" s="573"/>
      <c r="U573" s="573"/>
      <c r="V573" s="573"/>
      <c r="W573" s="573"/>
      <c r="X573" s="573"/>
      <c r="Y573" s="573"/>
    </row>
    <row r="574" spans="19:25" ht="12.75">
      <c r="S574" s="573"/>
      <c r="T574" s="573"/>
      <c r="U574" s="573"/>
      <c r="V574" s="573"/>
      <c r="W574" s="573"/>
      <c r="X574" s="573"/>
      <c r="Y574" s="573"/>
    </row>
    <row r="575" spans="19:25" ht="12.75">
      <c r="S575" s="573"/>
      <c r="T575" s="573"/>
      <c r="U575" s="573"/>
      <c r="V575" s="573"/>
      <c r="W575" s="573"/>
      <c r="X575" s="573"/>
      <c r="Y575" s="573"/>
    </row>
    <row r="576" spans="19:25" ht="12.75">
      <c r="S576" s="573"/>
      <c r="T576" s="573"/>
      <c r="U576" s="573"/>
      <c r="V576" s="573"/>
      <c r="W576" s="573"/>
      <c r="X576" s="573"/>
      <c r="Y576" s="573"/>
    </row>
    <row r="577" spans="19:25" ht="12.75">
      <c r="S577" s="573"/>
      <c r="T577" s="573"/>
      <c r="U577" s="573"/>
      <c r="V577" s="573"/>
      <c r="W577" s="573"/>
      <c r="X577" s="573"/>
      <c r="Y577" s="573"/>
    </row>
    <row r="578" spans="19:25" ht="12.75">
      <c r="S578" s="573"/>
      <c r="T578" s="573"/>
      <c r="U578" s="573"/>
      <c r="V578" s="573"/>
      <c r="W578" s="573"/>
      <c r="X578" s="573"/>
      <c r="Y578" s="573"/>
    </row>
    <row r="579" spans="19:25" ht="12.75">
      <c r="S579" s="573"/>
      <c r="T579" s="573"/>
      <c r="U579" s="573"/>
      <c r="V579" s="573"/>
      <c r="W579" s="573"/>
      <c r="X579" s="573"/>
      <c r="Y579" s="573"/>
    </row>
    <row r="580" spans="19:25" ht="12.75">
      <c r="S580" s="573"/>
      <c r="T580" s="573"/>
      <c r="U580" s="573"/>
      <c r="V580" s="573"/>
      <c r="W580" s="573"/>
      <c r="X580" s="573"/>
      <c r="Y580" s="573"/>
    </row>
    <row r="581" spans="19:25" ht="12.75">
      <c r="S581" s="573"/>
      <c r="T581" s="573"/>
      <c r="U581" s="573"/>
      <c r="V581" s="573"/>
      <c r="W581" s="573"/>
      <c r="X581" s="573"/>
      <c r="Y581" s="573"/>
    </row>
    <row r="582" spans="19:25" ht="12.75">
      <c r="S582" s="573"/>
      <c r="T582" s="573"/>
      <c r="U582" s="573"/>
      <c r="V582" s="573"/>
      <c r="W582" s="573"/>
      <c r="X582" s="573"/>
      <c r="Y582" s="573"/>
    </row>
    <row r="583" spans="19:25" ht="12.75">
      <c r="S583" s="573"/>
      <c r="T583" s="573"/>
      <c r="U583" s="573"/>
      <c r="V583" s="573"/>
      <c r="W583" s="573"/>
      <c r="X583" s="573"/>
      <c r="Y583" s="573"/>
    </row>
    <row r="584" spans="19:25" ht="12.75">
      <c r="S584" s="573"/>
      <c r="T584" s="573"/>
      <c r="U584" s="573"/>
      <c r="V584" s="573"/>
      <c r="W584" s="573"/>
      <c r="X584" s="573"/>
      <c r="Y584" s="573"/>
    </row>
    <row r="585" spans="19:25" ht="12.75">
      <c r="S585" s="573"/>
      <c r="T585" s="573"/>
      <c r="U585" s="573"/>
      <c r="V585" s="573"/>
      <c r="W585" s="573"/>
      <c r="X585" s="573"/>
      <c r="Y585" s="573"/>
    </row>
    <row r="586" spans="19:25" ht="12.75">
      <c r="S586" s="573"/>
      <c r="T586" s="573"/>
      <c r="U586" s="573"/>
      <c r="V586" s="573"/>
      <c r="W586" s="573"/>
      <c r="X586" s="573"/>
      <c r="Y586" s="573"/>
    </row>
    <row r="587" spans="19:25" ht="12.75">
      <c r="S587" s="573"/>
      <c r="T587" s="573"/>
      <c r="U587" s="573"/>
      <c r="V587" s="573"/>
      <c r="W587" s="573"/>
      <c r="X587" s="573"/>
      <c r="Y587" s="573"/>
    </row>
    <row r="588" spans="19:25" ht="12.75">
      <c r="S588" s="573"/>
      <c r="T588" s="573"/>
      <c r="U588" s="573"/>
      <c r="V588" s="573"/>
      <c r="W588" s="573"/>
      <c r="X588" s="573"/>
      <c r="Y588" s="573"/>
    </row>
    <row r="589" spans="19:25" ht="12.75">
      <c r="S589" s="573"/>
      <c r="T589" s="573"/>
      <c r="U589" s="573"/>
      <c r="V589" s="573"/>
      <c r="W589" s="573"/>
      <c r="X589" s="573"/>
      <c r="Y589" s="573"/>
    </row>
    <row r="590" spans="19:25" ht="12.75">
      <c r="S590" s="573"/>
      <c r="T590" s="573"/>
      <c r="U590" s="573"/>
      <c r="V590" s="573"/>
      <c r="W590" s="573"/>
      <c r="X590" s="573"/>
      <c r="Y590" s="573"/>
    </row>
    <row r="591" spans="19:25" ht="12.75">
      <c r="S591" s="573"/>
      <c r="T591" s="573"/>
      <c r="U591" s="573"/>
      <c r="V591" s="573"/>
      <c r="W591" s="573"/>
      <c r="X591" s="573"/>
      <c r="Y591" s="573"/>
    </row>
    <row r="592" spans="19:25" ht="12.75">
      <c r="S592" s="573"/>
      <c r="T592" s="573"/>
      <c r="U592" s="573"/>
      <c r="V592" s="573"/>
      <c r="W592" s="573"/>
      <c r="X592" s="573"/>
      <c r="Y592" s="573"/>
    </row>
    <row r="593" spans="19:25" ht="12.75">
      <c r="S593" s="573"/>
      <c r="T593" s="573"/>
      <c r="U593" s="573"/>
      <c r="V593" s="573"/>
      <c r="W593" s="573"/>
      <c r="X593" s="573"/>
      <c r="Y593" s="573"/>
    </row>
    <row r="594" spans="19:25" ht="12.75">
      <c r="S594" s="573"/>
      <c r="T594" s="573"/>
      <c r="U594" s="573"/>
      <c r="V594" s="573"/>
      <c r="W594" s="573"/>
      <c r="X594" s="573"/>
      <c r="Y594" s="573"/>
    </row>
    <row r="595" spans="19:25" ht="12.75">
      <c r="S595" s="573"/>
      <c r="T595" s="573"/>
      <c r="U595" s="573"/>
      <c r="V595" s="573"/>
      <c r="W595" s="573"/>
      <c r="X595" s="573"/>
      <c r="Y595" s="573"/>
    </row>
    <row r="596" spans="19:25" ht="12.75">
      <c r="S596" s="573"/>
      <c r="T596" s="573"/>
      <c r="U596" s="573"/>
      <c r="V596" s="573"/>
      <c r="W596" s="573"/>
      <c r="X596" s="573"/>
      <c r="Y596" s="573"/>
    </row>
    <row r="597" spans="19:25" ht="12.75">
      <c r="S597" s="573"/>
      <c r="T597" s="573"/>
      <c r="U597" s="573"/>
      <c r="V597" s="573"/>
      <c r="W597" s="573"/>
      <c r="X597" s="573"/>
      <c r="Y597" s="573"/>
    </row>
    <row r="598" spans="19:25" ht="12.75">
      <c r="S598" s="573"/>
      <c r="T598" s="573"/>
      <c r="U598" s="573"/>
      <c r="V598" s="573"/>
      <c r="W598" s="573"/>
      <c r="X598" s="573"/>
      <c r="Y598" s="573"/>
    </row>
    <row r="599" spans="19:25" ht="12.75">
      <c r="S599" s="573"/>
      <c r="T599" s="573"/>
      <c r="U599" s="573"/>
      <c r="V599" s="573"/>
      <c r="W599" s="573"/>
      <c r="X599" s="573"/>
      <c r="Y599" s="573"/>
    </row>
    <row r="600" spans="19:25" ht="12.75">
      <c r="S600" s="573"/>
      <c r="T600" s="573"/>
      <c r="U600" s="573"/>
      <c r="V600" s="573"/>
      <c r="W600" s="573"/>
      <c r="X600" s="573"/>
      <c r="Y600" s="573"/>
    </row>
    <row r="601" spans="19:25" ht="12.75">
      <c r="S601" s="573"/>
      <c r="T601" s="573"/>
      <c r="U601" s="573"/>
      <c r="V601" s="573"/>
      <c r="W601" s="573"/>
      <c r="X601" s="573"/>
      <c r="Y601" s="573"/>
    </row>
    <row r="602" spans="19:25" ht="12.75">
      <c r="S602" s="573"/>
      <c r="T602" s="573"/>
      <c r="U602" s="573"/>
      <c r="V602" s="573"/>
      <c r="W602" s="573"/>
      <c r="X602" s="573"/>
      <c r="Y602" s="573"/>
    </row>
    <row r="603" spans="19:25" ht="12.75">
      <c r="S603" s="573"/>
      <c r="T603" s="573"/>
      <c r="U603" s="573"/>
      <c r="V603" s="573"/>
      <c r="W603" s="573"/>
      <c r="X603" s="573"/>
      <c r="Y603" s="573"/>
    </row>
    <row r="604" spans="19:25" ht="12.75">
      <c r="S604" s="573"/>
      <c r="T604" s="573"/>
      <c r="U604" s="573"/>
      <c r="V604" s="573"/>
      <c r="W604" s="573"/>
      <c r="X604" s="573"/>
      <c r="Y604" s="573"/>
    </row>
    <row r="605" spans="19:25" ht="12.75">
      <c r="S605" s="573"/>
      <c r="T605" s="573"/>
      <c r="U605" s="573"/>
      <c r="V605" s="573"/>
      <c r="W605" s="573"/>
      <c r="X605" s="573"/>
      <c r="Y605" s="573"/>
    </row>
    <row r="606" spans="19:25" ht="12.75">
      <c r="S606" s="573"/>
      <c r="T606" s="573"/>
      <c r="U606" s="573"/>
      <c r="V606" s="573"/>
      <c r="W606" s="573"/>
      <c r="X606" s="573"/>
      <c r="Y606" s="573"/>
    </row>
    <row r="607" spans="19:25" ht="12.75">
      <c r="S607" s="573"/>
      <c r="T607" s="573"/>
      <c r="U607" s="573"/>
      <c r="V607" s="573"/>
      <c r="W607" s="573"/>
      <c r="X607" s="573"/>
      <c r="Y607" s="573"/>
    </row>
    <row r="608" spans="19:25" ht="12.75">
      <c r="S608" s="573"/>
      <c r="T608" s="573"/>
      <c r="U608" s="573"/>
      <c r="V608" s="573"/>
      <c r="W608" s="573"/>
      <c r="X608" s="573"/>
      <c r="Y608" s="573"/>
    </row>
    <row r="609" spans="19:25" ht="12.75">
      <c r="S609" s="573"/>
      <c r="T609" s="573"/>
      <c r="U609" s="573"/>
      <c r="V609" s="573"/>
      <c r="W609" s="573"/>
      <c r="X609" s="573"/>
      <c r="Y609" s="573"/>
    </row>
    <row r="610" spans="19:25" ht="12.75">
      <c r="S610" s="573"/>
      <c r="T610" s="573"/>
      <c r="U610" s="573"/>
      <c r="V610" s="573"/>
      <c r="W610" s="573"/>
      <c r="X610" s="573"/>
      <c r="Y610" s="573"/>
    </row>
    <row r="611" spans="19:25" ht="12.75">
      <c r="S611" s="573"/>
      <c r="T611" s="573"/>
      <c r="U611" s="573"/>
      <c r="V611" s="573"/>
      <c r="W611" s="573"/>
      <c r="X611" s="573"/>
      <c r="Y611" s="573"/>
    </row>
    <row r="612" spans="19:25" ht="12.75">
      <c r="S612" s="573"/>
      <c r="T612" s="573"/>
      <c r="U612" s="573"/>
      <c r="V612" s="573"/>
      <c r="W612" s="573"/>
      <c r="X612" s="573"/>
      <c r="Y612" s="573"/>
    </row>
    <row r="613" spans="19:25" ht="12.75">
      <c r="S613" s="573"/>
      <c r="T613" s="573"/>
      <c r="U613" s="573"/>
      <c r="V613" s="573"/>
      <c r="W613" s="573"/>
      <c r="X613" s="573"/>
      <c r="Y613" s="573"/>
    </row>
    <row r="614" spans="19:25" ht="12.75">
      <c r="S614" s="573"/>
      <c r="T614" s="573"/>
      <c r="U614" s="573"/>
      <c r="V614" s="573"/>
      <c r="W614" s="573"/>
      <c r="X614" s="573"/>
      <c r="Y614" s="573"/>
    </row>
    <row r="615" spans="19:25" ht="12.75">
      <c r="S615" s="573"/>
      <c r="T615" s="573"/>
      <c r="U615" s="573"/>
      <c r="V615" s="573"/>
      <c r="W615" s="573"/>
      <c r="X615" s="573"/>
      <c r="Y615" s="573"/>
    </row>
    <row r="616" spans="19:25" ht="12.75">
      <c r="S616" s="573"/>
      <c r="T616" s="573"/>
      <c r="U616" s="573"/>
      <c r="V616" s="573"/>
      <c r="W616" s="573"/>
      <c r="X616" s="573"/>
      <c r="Y616" s="573"/>
    </row>
    <row r="617" spans="19:25" ht="12.75">
      <c r="S617" s="573"/>
      <c r="T617" s="573"/>
      <c r="U617" s="573"/>
      <c r="V617" s="573"/>
      <c r="W617" s="573"/>
      <c r="X617" s="573"/>
      <c r="Y617" s="573"/>
    </row>
    <row r="618" spans="19:25" ht="12.75">
      <c r="S618" s="573"/>
      <c r="T618" s="573"/>
      <c r="U618" s="573"/>
      <c r="V618" s="573"/>
      <c r="W618" s="573"/>
      <c r="X618" s="573"/>
      <c r="Y618" s="573"/>
    </row>
    <row r="619" spans="19:25" ht="12.75">
      <c r="S619" s="573"/>
      <c r="T619" s="573"/>
      <c r="U619" s="573"/>
      <c r="V619" s="573"/>
      <c r="W619" s="573"/>
      <c r="X619" s="573"/>
      <c r="Y619" s="573"/>
    </row>
    <row r="620" spans="19:25" ht="12.75">
      <c r="S620" s="573"/>
      <c r="T620" s="573"/>
      <c r="U620" s="573"/>
      <c r="V620" s="573"/>
      <c r="W620" s="573"/>
      <c r="X620" s="573"/>
      <c r="Y620" s="573"/>
    </row>
    <row r="621" spans="19:25" ht="12.75">
      <c r="S621" s="573"/>
      <c r="T621" s="573"/>
      <c r="U621" s="573"/>
      <c r="V621" s="573"/>
      <c r="W621" s="573"/>
      <c r="X621" s="573"/>
      <c r="Y621" s="573"/>
    </row>
    <row r="622" spans="19:25" ht="12.75">
      <c r="S622" s="573"/>
      <c r="T622" s="573"/>
      <c r="U622" s="573"/>
      <c r="V622" s="573"/>
      <c r="W622" s="573"/>
      <c r="X622" s="573"/>
      <c r="Y622" s="573"/>
    </row>
    <row r="623" spans="19:25" ht="12.75">
      <c r="S623" s="573"/>
      <c r="T623" s="573"/>
      <c r="U623" s="573"/>
      <c r="V623" s="573"/>
      <c r="W623" s="573"/>
      <c r="X623" s="573"/>
      <c r="Y623" s="573"/>
    </row>
    <row r="624" spans="19:25" ht="12.75">
      <c r="S624" s="573"/>
      <c r="T624" s="573"/>
      <c r="U624" s="573"/>
      <c r="V624" s="573"/>
      <c r="W624" s="573"/>
      <c r="X624" s="573"/>
      <c r="Y624" s="573"/>
    </row>
    <row r="625" spans="19:25" ht="12.75">
      <c r="S625" s="573"/>
      <c r="T625" s="573"/>
      <c r="U625" s="573"/>
      <c r="V625" s="573"/>
      <c r="W625" s="573"/>
      <c r="X625" s="573"/>
      <c r="Y625" s="573"/>
    </row>
    <row r="626" spans="19:25" ht="12.75">
      <c r="S626" s="573"/>
      <c r="T626" s="573"/>
      <c r="U626" s="573"/>
      <c r="V626" s="573"/>
      <c r="W626" s="573"/>
      <c r="X626" s="573"/>
      <c r="Y626" s="573"/>
    </row>
    <row r="627" spans="19:25" ht="12.75">
      <c r="S627" s="573"/>
      <c r="T627" s="573"/>
      <c r="U627" s="573"/>
      <c r="V627" s="573"/>
      <c r="W627" s="573"/>
      <c r="X627" s="573"/>
      <c r="Y627" s="573"/>
    </row>
    <row r="628" spans="19:25" ht="12.75">
      <c r="S628" s="573"/>
      <c r="T628" s="573"/>
      <c r="U628" s="573"/>
      <c r="V628" s="573"/>
      <c r="W628" s="573"/>
      <c r="X628" s="573"/>
      <c r="Y628" s="573"/>
    </row>
    <row r="629" spans="19:25" ht="12.75">
      <c r="S629" s="573"/>
      <c r="T629" s="573"/>
      <c r="U629" s="573"/>
      <c r="V629" s="573"/>
      <c r="W629" s="573"/>
      <c r="X629" s="573"/>
      <c r="Y629" s="573"/>
    </row>
    <row r="630" spans="19:25" ht="12.75">
      <c r="S630" s="573"/>
      <c r="T630" s="573"/>
      <c r="U630" s="573"/>
      <c r="V630" s="573"/>
      <c r="W630" s="573"/>
      <c r="X630" s="573"/>
      <c r="Y630" s="573"/>
    </row>
    <row r="631" spans="19:25" ht="12.75">
      <c r="S631" s="573"/>
      <c r="T631" s="573"/>
      <c r="U631" s="573"/>
      <c r="V631" s="573"/>
      <c r="W631" s="573"/>
      <c r="X631" s="573"/>
      <c r="Y631" s="573"/>
    </row>
    <row r="632" spans="19:25" ht="12.75">
      <c r="S632" s="573"/>
      <c r="T632" s="573"/>
      <c r="U632" s="573"/>
      <c r="V632" s="573"/>
      <c r="W632" s="573"/>
      <c r="X632" s="573"/>
      <c r="Y632" s="573"/>
    </row>
    <row r="633" spans="19:25" ht="12.75">
      <c r="S633" s="573"/>
      <c r="T633" s="573"/>
      <c r="U633" s="573"/>
      <c r="V633" s="573"/>
      <c r="W633" s="573"/>
      <c r="X633" s="573"/>
      <c r="Y633" s="573"/>
    </row>
    <row r="634" spans="19:25" ht="12.75">
      <c r="S634" s="573"/>
      <c r="T634" s="573"/>
      <c r="U634" s="573"/>
      <c r="V634" s="573"/>
      <c r="W634" s="573"/>
      <c r="X634" s="573"/>
      <c r="Y634" s="573"/>
    </row>
    <row r="635" spans="19:25" ht="12.75">
      <c r="S635" s="573"/>
      <c r="T635" s="573"/>
      <c r="U635" s="573"/>
      <c r="V635" s="573"/>
      <c r="W635" s="573"/>
      <c r="X635" s="573"/>
      <c r="Y635" s="573"/>
    </row>
    <row r="636" spans="19:25" ht="12.75">
      <c r="S636" s="573"/>
      <c r="T636" s="573"/>
      <c r="U636" s="573"/>
      <c r="V636" s="573"/>
      <c r="W636" s="573"/>
      <c r="X636" s="573"/>
      <c r="Y636" s="573"/>
    </row>
    <row r="637" spans="19:25" ht="12.75">
      <c r="S637" s="573"/>
      <c r="T637" s="573"/>
      <c r="U637" s="573"/>
      <c r="V637" s="573"/>
      <c r="W637" s="573"/>
      <c r="X637" s="573"/>
      <c r="Y637" s="573"/>
    </row>
    <row r="638" spans="19:25" ht="12.75">
      <c r="S638" s="573"/>
      <c r="T638" s="573"/>
      <c r="U638" s="573"/>
      <c r="V638" s="573"/>
      <c r="W638" s="573"/>
      <c r="X638" s="573"/>
      <c r="Y638" s="573"/>
    </row>
    <row r="639" spans="19:25" ht="12.75">
      <c r="S639" s="573"/>
      <c r="T639" s="573"/>
      <c r="U639" s="573"/>
      <c r="V639" s="573"/>
      <c r="W639" s="573"/>
      <c r="X639" s="573"/>
      <c r="Y639" s="573"/>
    </row>
    <row r="640" spans="19:25" ht="12.75">
      <c r="S640" s="573"/>
      <c r="T640" s="573"/>
      <c r="U640" s="573"/>
      <c r="V640" s="573"/>
      <c r="W640" s="573"/>
      <c r="X640" s="573"/>
      <c r="Y640" s="573"/>
    </row>
    <row r="641" spans="19:25" ht="12.75">
      <c r="S641" s="573"/>
      <c r="T641" s="573"/>
      <c r="U641" s="573"/>
      <c r="V641" s="573"/>
      <c r="W641" s="573"/>
      <c r="X641" s="573"/>
      <c r="Y641" s="573"/>
    </row>
    <row r="642" spans="19:25" ht="12.75">
      <c r="S642" s="573"/>
      <c r="T642" s="573"/>
      <c r="U642" s="573"/>
      <c r="V642" s="573"/>
      <c r="W642" s="573"/>
      <c r="X642" s="573"/>
      <c r="Y642" s="573"/>
    </row>
    <row r="643" spans="19:25" ht="12.75">
      <c r="S643" s="573"/>
      <c r="T643" s="573"/>
      <c r="U643" s="573"/>
      <c r="V643" s="573"/>
      <c r="W643" s="573"/>
      <c r="X643" s="573"/>
      <c r="Y643" s="573"/>
    </row>
    <row r="644" spans="19:25" ht="12.75">
      <c r="S644" s="573"/>
      <c r="T644" s="573"/>
      <c r="U644" s="573"/>
      <c r="V644" s="573"/>
      <c r="W644" s="573"/>
      <c r="X644" s="573"/>
      <c r="Y644" s="573"/>
    </row>
    <row r="645" spans="19:25" ht="12.75">
      <c r="S645" s="573"/>
      <c r="T645" s="573"/>
      <c r="U645" s="573"/>
      <c r="V645" s="573"/>
      <c r="W645" s="573"/>
      <c r="X645" s="573"/>
      <c r="Y645" s="573"/>
    </row>
    <row r="646" spans="19:25" ht="12.75">
      <c r="S646" s="573"/>
      <c r="T646" s="573"/>
      <c r="U646" s="573"/>
      <c r="V646" s="573"/>
      <c r="W646" s="573"/>
      <c r="X646" s="573"/>
      <c r="Y646" s="573"/>
    </row>
    <row r="647" spans="19:25" ht="12.75">
      <c r="S647" s="573"/>
      <c r="T647" s="573"/>
      <c r="U647" s="573"/>
      <c r="V647" s="573"/>
      <c r="W647" s="573"/>
      <c r="X647" s="573"/>
      <c r="Y647" s="573"/>
    </row>
    <row r="648" spans="19:25" ht="12.75">
      <c r="S648" s="573"/>
      <c r="T648" s="573"/>
      <c r="U648" s="573"/>
      <c r="V648" s="573"/>
      <c r="W648" s="573"/>
      <c r="X648" s="573"/>
      <c r="Y648" s="573"/>
    </row>
    <row r="649" spans="19:25" ht="12.75">
      <c r="S649" s="573"/>
      <c r="T649" s="573"/>
      <c r="U649" s="573"/>
      <c r="V649" s="573"/>
      <c r="W649" s="573"/>
      <c r="X649" s="573"/>
      <c r="Y649" s="573"/>
    </row>
    <row r="650" spans="19:25" ht="12.75">
      <c r="S650" s="573"/>
      <c r="T650" s="573"/>
      <c r="U650" s="573"/>
      <c r="V650" s="573"/>
      <c r="W650" s="573"/>
      <c r="X650" s="573"/>
      <c r="Y650" s="573"/>
    </row>
    <row r="651" spans="19:25" ht="12.75">
      <c r="S651" s="573"/>
      <c r="T651" s="573"/>
      <c r="U651" s="573"/>
      <c r="V651" s="573"/>
      <c r="W651" s="573"/>
      <c r="X651" s="573"/>
      <c r="Y651" s="573"/>
    </row>
    <row r="652" spans="19:25" ht="12.75">
      <c r="S652" s="573"/>
      <c r="T652" s="573"/>
      <c r="U652" s="573"/>
      <c r="V652" s="573"/>
      <c r="W652" s="573"/>
      <c r="X652" s="573"/>
      <c r="Y652" s="573"/>
    </row>
    <row r="653" spans="19:25" ht="12.75">
      <c r="S653" s="573"/>
      <c r="T653" s="573"/>
      <c r="U653" s="573"/>
      <c r="V653" s="573"/>
      <c r="W653" s="573"/>
      <c r="X653" s="573"/>
      <c r="Y653" s="573"/>
    </row>
    <row r="654" spans="19:25" ht="12.75">
      <c r="S654" s="573"/>
      <c r="T654" s="573"/>
      <c r="U654" s="573"/>
      <c r="V654" s="573"/>
      <c r="W654" s="573"/>
      <c r="X654" s="573"/>
      <c r="Y654" s="573"/>
    </row>
    <row r="655" spans="19:25" ht="12.75">
      <c r="S655" s="573"/>
      <c r="T655" s="573"/>
      <c r="U655" s="573"/>
      <c r="V655" s="573"/>
      <c r="W655" s="573"/>
      <c r="X655" s="573"/>
      <c r="Y655" s="573"/>
    </row>
    <row r="656" spans="19:25" ht="12.75">
      <c r="S656" s="573"/>
      <c r="T656" s="573"/>
      <c r="U656" s="573"/>
      <c r="V656" s="573"/>
      <c r="W656" s="573"/>
      <c r="X656" s="573"/>
      <c r="Y656" s="573"/>
    </row>
    <row r="657" spans="19:25" ht="12.75">
      <c r="S657" s="573"/>
      <c r="T657" s="573"/>
      <c r="U657" s="573"/>
      <c r="V657" s="573"/>
      <c r="W657" s="573"/>
      <c r="X657" s="573"/>
      <c r="Y657" s="573"/>
    </row>
    <row r="658" spans="19:25" ht="12.75">
      <c r="S658" s="573"/>
      <c r="T658" s="573"/>
      <c r="U658" s="573"/>
      <c r="V658" s="573"/>
      <c r="W658" s="573"/>
      <c r="X658" s="573"/>
      <c r="Y658" s="573"/>
    </row>
    <row r="659" spans="19:25" ht="12.75">
      <c r="S659" s="573"/>
      <c r="T659" s="573"/>
      <c r="U659" s="573"/>
      <c r="V659" s="573"/>
      <c r="W659" s="573"/>
      <c r="X659" s="573"/>
      <c r="Y659" s="573"/>
    </row>
    <row r="660" spans="19:25" ht="12.75">
      <c r="S660" s="573"/>
      <c r="T660" s="573"/>
      <c r="U660" s="573"/>
      <c r="V660" s="573"/>
      <c r="W660" s="573"/>
      <c r="X660" s="573"/>
      <c r="Y660" s="573"/>
    </row>
    <row r="661" spans="19:25" ht="12.75">
      <c r="S661" s="573"/>
      <c r="T661" s="573"/>
      <c r="U661" s="573"/>
      <c r="V661" s="573"/>
      <c r="W661" s="573"/>
      <c r="X661" s="573"/>
      <c r="Y661" s="573"/>
    </row>
    <row r="662" spans="19:25" ht="12.75">
      <c r="S662" s="573"/>
      <c r="T662" s="573"/>
      <c r="U662" s="573"/>
      <c r="V662" s="573"/>
      <c r="W662" s="573"/>
      <c r="X662" s="573"/>
      <c r="Y662" s="573"/>
    </row>
    <row r="663" spans="19:25" ht="12.75">
      <c r="S663" s="573"/>
      <c r="T663" s="573"/>
      <c r="U663" s="573"/>
      <c r="V663" s="573"/>
      <c r="W663" s="573"/>
      <c r="X663" s="573"/>
      <c r="Y663" s="573"/>
    </row>
    <row r="664" spans="19:25" ht="12.75">
      <c r="S664" s="573"/>
      <c r="T664" s="573"/>
      <c r="U664" s="573"/>
      <c r="V664" s="573"/>
      <c r="W664" s="573"/>
      <c r="X664" s="573"/>
      <c r="Y664" s="573"/>
    </row>
    <row r="665" spans="19:25" ht="12.75">
      <c r="S665" s="573"/>
      <c r="T665" s="573"/>
      <c r="U665" s="573"/>
      <c r="V665" s="573"/>
      <c r="W665" s="573"/>
      <c r="X665" s="573"/>
      <c r="Y665" s="573"/>
    </row>
    <row r="666" spans="19:25" ht="12.75">
      <c r="S666" s="573"/>
      <c r="T666" s="573"/>
      <c r="U666" s="573"/>
      <c r="V666" s="573"/>
      <c r="W666" s="573"/>
      <c r="X666" s="573"/>
      <c r="Y666" s="573"/>
    </row>
    <row r="667" spans="19:25" ht="12.75">
      <c r="S667" s="573"/>
      <c r="T667" s="573"/>
      <c r="U667" s="573"/>
      <c r="V667" s="573"/>
      <c r="W667" s="573"/>
      <c r="X667" s="573"/>
      <c r="Y667" s="573"/>
    </row>
    <row r="668" spans="19:25" ht="12.75">
      <c r="S668" s="573"/>
      <c r="T668" s="573"/>
      <c r="U668" s="573"/>
      <c r="V668" s="573"/>
      <c r="W668" s="573"/>
      <c r="X668" s="573"/>
      <c r="Y668" s="573"/>
    </row>
    <row r="669" spans="19:25" ht="12.75">
      <c r="S669" s="573"/>
      <c r="T669" s="573"/>
      <c r="U669" s="573"/>
      <c r="V669" s="573"/>
      <c r="W669" s="573"/>
      <c r="X669" s="573"/>
      <c r="Y669" s="573"/>
    </row>
    <row r="670" spans="19:25" ht="12.75">
      <c r="S670" s="573"/>
      <c r="T670" s="573"/>
      <c r="U670" s="573"/>
      <c r="V670" s="573"/>
      <c r="W670" s="573"/>
      <c r="X670" s="573"/>
      <c r="Y670" s="573"/>
    </row>
    <row r="671" spans="19:25" ht="12.75">
      <c r="S671" s="573"/>
      <c r="T671" s="573"/>
      <c r="U671" s="573"/>
      <c r="V671" s="573"/>
      <c r="W671" s="573"/>
      <c r="X671" s="573"/>
      <c r="Y671" s="573"/>
    </row>
    <row r="672" spans="19:25" ht="12.75">
      <c r="S672" s="573"/>
      <c r="T672" s="573"/>
      <c r="U672" s="573"/>
      <c r="V672" s="573"/>
      <c r="W672" s="573"/>
      <c r="X672" s="573"/>
      <c r="Y672" s="573"/>
    </row>
    <row r="673" spans="19:25" ht="12.75">
      <c r="S673" s="573"/>
      <c r="T673" s="573"/>
      <c r="U673" s="573"/>
      <c r="V673" s="573"/>
      <c r="W673" s="573"/>
      <c r="X673" s="573"/>
      <c r="Y673" s="573"/>
    </row>
    <row r="674" spans="19:25" ht="12.75">
      <c r="S674" s="573"/>
      <c r="T674" s="573"/>
      <c r="U674" s="573"/>
      <c r="V674" s="573"/>
      <c r="W674" s="573"/>
      <c r="X674" s="573"/>
      <c r="Y674" s="573"/>
    </row>
    <row r="675" spans="19:25" ht="12.75">
      <c r="S675" s="573"/>
      <c r="T675" s="573"/>
      <c r="U675" s="573"/>
      <c r="V675" s="573"/>
      <c r="W675" s="573"/>
      <c r="X675" s="573"/>
      <c r="Y675" s="573"/>
    </row>
    <row r="676" spans="19:25" ht="12.75">
      <c r="S676" s="573"/>
      <c r="T676" s="573"/>
      <c r="U676" s="573"/>
      <c r="V676" s="573"/>
      <c r="W676" s="573"/>
      <c r="X676" s="573"/>
      <c r="Y676" s="573"/>
    </row>
    <row r="677" spans="19:25" ht="12.75">
      <c r="S677" s="573"/>
      <c r="T677" s="573"/>
      <c r="U677" s="573"/>
      <c r="V677" s="573"/>
      <c r="W677" s="573"/>
      <c r="X677" s="573"/>
      <c r="Y677" s="573"/>
    </row>
    <row r="678" spans="19:25" ht="12.75">
      <c r="S678" s="573"/>
      <c r="T678" s="573"/>
      <c r="U678" s="573"/>
      <c r="V678" s="573"/>
      <c r="W678" s="573"/>
      <c r="X678" s="573"/>
      <c r="Y678" s="573"/>
    </row>
    <row r="679" spans="19:25" ht="12.75">
      <c r="S679" s="573"/>
      <c r="T679" s="573"/>
      <c r="U679" s="573"/>
      <c r="V679" s="573"/>
      <c r="W679" s="573"/>
      <c r="X679" s="573"/>
      <c r="Y679" s="573"/>
    </row>
    <row r="680" spans="19:25" ht="12.75">
      <c r="S680" s="573"/>
      <c r="T680" s="573"/>
      <c r="U680" s="573"/>
      <c r="V680" s="573"/>
      <c r="W680" s="573"/>
      <c r="X680" s="573"/>
      <c r="Y680" s="573"/>
    </row>
    <row r="681" spans="19:25" ht="12.75">
      <c r="S681" s="573"/>
      <c r="T681" s="573"/>
      <c r="U681" s="573"/>
      <c r="V681" s="573"/>
      <c r="W681" s="573"/>
      <c r="X681" s="573"/>
      <c r="Y681" s="573"/>
    </row>
    <row r="682" spans="19:25" ht="12.75">
      <c r="S682" s="573"/>
      <c r="T682" s="573"/>
      <c r="U682" s="573"/>
      <c r="V682" s="573"/>
      <c r="W682" s="573"/>
      <c r="X682" s="573"/>
      <c r="Y682" s="573"/>
    </row>
    <row r="683" spans="19:25" ht="12.75">
      <c r="S683" s="573"/>
      <c r="T683" s="573"/>
      <c r="U683" s="573"/>
      <c r="V683" s="573"/>
      <c r="W683" s="573"/>
      <c r="X683" s="573"/>
      <c r="Y683" s="573"/>
    </row>
    <row r="684" spans="19:25" ht="12.75">
      <c r="S684" s="573"/>
      <c r="T684" s="573"/>
      <c r="U684" s="573"/>
      <c r="V684" s="573"/>
      <c r="W684" s="573"/>
      <c r="X684" s="573"/>
      <c r="Y684" s="573"/>
    </row>
    <row r="685" spans="19:25" ht="12.75">
      <c r="S685" s="573"/>
      <c r="T685" s="573"/>
      <c r="U685" s="573"/>
      <c r="V685" s="573"/>
      <c r="W685" s="573"/>
      <c r="X685" s="573"/>
      <c r="Y685" s="573"/>
    </row>
    <row r="686" spans="19:25" ht="12.75">
      <c r="S686" s="573"/>
      <c r="T686" s="573"/>
      <c r="U686" s="573"/>
      <c r="V686" s="573"/>
      <c r="W686" s="573"/>
      <c r="X686" s="573"/>
      <c r="Y686" s="573"/>
    </row>
    <row r="687" spans="19:25" ht="12.75">
      <c r="S687" s="573"/>
      <c r="T687" s="573"/>
      <c r="U687" s="573"/>
      <c r="V687" s="573"/>
      <c r="W687" s="573"/>
      <c r="X687" s="573"/>
      <c r="Y687" s="573"/>
    </row>
    <row r="688" spans="19:25" ht="12.75">
      <c r="S688" s="573"/>
      <c r="T688" s="573"/>
      <c r="U688" s="573"/>
      <c r="V688" s="573"/>
      <c r="W688" s="573"/>
      <c r="X688" s="573"/>
      <c r="Y688" s="573"/>
    </row>
    <row r="689" spans="19:25" ht="12.75">
      <c r="S689" s="573"/>
      <c r="T689" s="573"/>
      <c r="U689" s="573"/>
      <c r="V689" s="573"/>
      <c r="W689" s="573"/>
      <c r="X689" s="573"/>
      <c r="Y689" s="573"/>
    </row>
    <row r="690" spans="19:25" ht="12.75">
      <c r="S690" s="573"/>
      <c r="T690" s="573"/>
      <c r="U690" s="573"/>
      <c r="V690" s="573"/>
      <c r="W690" s="573"/>
      <c r="X690" s="573"/>
      <c r="Y690" s="573"/>
    </row>
    <row r="691" spans="19:25" ht="12.75">
      <c r="S691" s="573"/>
      <c r="T691" s="573"/>
      <c r="U691" s="573"/>
      <c r="V691" s="573"/>
      <c r="W691" s="573"/>
      <c r="X691" s="573"/>
      <c r="Y691" s="573"/>
    </row>
    <row r="692" spans="19:25" ht="12.75">
      <c r="S692" s="573"/>
      <c r="T692" s="573"/>
      <c r="U692" s="573"/>
      <c r="V692" s="573"/>
      <c r="W692" s="573"/>
      <c r="X692" s="573"/>
      <c r="Y692" s="573"/>
    </row>
    <row r="693" spans="19:25" ht="12.75">
      <c r="S693" s="573"/>
      <c r="T693" s="573"/>
      <c r="U693" s="573"/>
      <c r="V693" s="573"/>
      <c r="W693" s="573"/>
      <c r="X693" s="573"/>
      <c r="Y693" s="573"/>
    </row>
    <row r="694" spans="19:25" ht="12.75">
      <c r="S694" s="573"/>
      <c r="T694" s="573"/>
      <c r="U694" s="573"/>
      <c r="V694" s="573"/>
      <c r="W694" s="573"/>
      <c r="X694" s="573"/>
      <c r="Y694" s="573"/>
    </row>
    <row r="695" spans="19:25" ht="12.75">
      <c r="S695" s="573"/>
      <c r="T695" s="573"/>
      <c r="U695" s="573"/>
      <c r="V695" s="573"/>
      <c r="W695" s="573"/>
      <c r="X695" s="573"/>
      <c r="Y695" s="573"/>
    </row>
    <row r="696" spans="19:25" ht="12.75">
      <c r="S696" s="573"/>
      <c r="T696" s="573"/>
      <c r="U696" s="573"/>
      <c r="V696" s="573"/>
      <c r="W696" s="573"/>
      <c r="X696" s="573"/>
      <c r="Y696" s="573"/>
    </row>
    <row r="697" spans="19:25" ht="12.75">
      <c r="S697" s="573"/>
      <c r="T697" s="573"/>
      <c r="U697" s="573"/>
      <c r="V697" s="573"/>
      <c r="W697" s="573"/>
      <c r="X697" s="573"/>
      <c r="Y697" s="573"/>
    </row>
    <row r="698" spans="19:25" ht="12.75">
      <c r="S698" s="573"/>
      <c r="T698" s="573"/>
      <c r="U698" s="573"/>
      <c r="V698" s="573"/>
      <c r="W698" s="573"/>
      <c r="X698" s="573"/>
      <c r="Y698" s="573"/>
    </row>
    <row r="699" spans="19:25" ht="12.75">
      <c r="S699" s="573"/>
      <c r="T699" s="573"/>
      <c r="U699" s="573"/>
      <c r="V699" s="573"/>
      <c r="W699" s="573"/>
      <c r="X699" s="573"/>
      <c r="Y699" s="573"/>
    </row>
    <row r="700" spans="19:25" ht="12.75">
      <c r="S700" s="573"/>
      <c r="T700" s="573"/>
      <c r="U700" s="573"/>
      <c r="V700" s="573"/>
      <c r="W700" s="573"/>
      <c r="X700" s="573"/>
      <c r="Y700" s="573"/>
    </row>
    <row r="701" spans="19:25" ht="12.75">
      <c r="S701" s="573"/>
      <c r="T701" s="573"/>
      <c r="U701" s="573"/>
      <c r="V701" s="573"/>
      <c r="W701" s="573"/>
      <c r="X701" s="573"/>
      <c r="Y701" s="573"/>
    </row>
    <row r="702" spans="19:25" ht="12.75">
      <c r="S702" s="573"/>
      <c r="T702" s="573"/>
      <c r="U702" s="573"/>
      <c r="V702" s="573"/>
      <c r="W702" s="573"/>
      <c r="X702" s="573"/>
      <c r="Y702" s="573"/>
    </row>
    <row r="703" spans="19:25" ht="12.75">
      <c r="S703" s="573"/>
      <c r="T703" s="573"/>
      <c r="U703" s="573"/>
      <c r="V703" s="573"/>
      <c r="W703" s="573"/>
      <c r="X703" s="573"/>
      <c r="Y703" s="573"/>
    </row>
    <row r="704" spans="19:25" ht="12.75">
      <c r="S704" s="573"/>
      <c r="T704" s="573"/>
      <c r="U704" s="573"/>
      <c r="V704" s="573"/>
      <c r="W704" s="573"/>
      <c r="X704" s="573"/>
      <c r="Y704" s="573"/>
    </row>
    <row r="705" spans="19:25" ht="12.75">
      <c r="S705" s="573"/>
      <c r="T705" s="573"/>
      <c r="U705" s="573"/>
      <c r="V705" s="573"/>
      <c r="W705" s="573"/>
      <c r="X705" s="573"/>
      <c r="Y705" s="573"/>
    </row>
    <row r="706" spans="19:25" ht="12.75">
      <c r="S706" s="573"/>
      <c r="T706" s="573"/>
      <c r="U706" s="573"/>
      <c r="V706" s="573"/>
      <c r="W706" s="573"/>
      <c r="X706" s="573"/>
      <c r="Y706" s="573"/>
    </row>
    <row r="707" spans="19:25" ht="12.75">
      <c r="S707" s="573"/>
      <c r="T707" s="573"/>
      <c r="U707" s="573"/>
      <c r="V707" s="573"/>
      <c r="W707" s="573"/>
      <c r="X707" s="573"/>
      <c r="Y707" s="573"/>
    </row>
    <row r="708" spans="19:25" ht="12.75">
      <c r="S708" s="573"/>
      <c r="T708" s="573"/>
      <c r="U708" s="573"/>
      <c r="V708" s="573"/>
      <c r="W708" s="573"/>
      <c r="X708" s="573"/>
      <c r="Y708" s="573"/>
    </row>
    <row r="709" spans="19:25" ht="12.75">
      <c r="S709" s="573"/>
      <c r="T709" s="573"/>
      <c r="U709" s="573"/>
      <c r="V709" s="573"/>
      <c r="W709" s="573"/>
      <c r="X709" s="573"/>
      <c r="Y709" s="573"/>
    </row>
    <row r="710" spans="19:25" ht="12.75">
      <c r="S710" s="573"/>
      <c r="T710" s="573"/>
      <c r="U710" s="573"/>
      <c r="V710" s="573"/>
      <c r="W710" s="573"/>
      <c r="X710" s="573"/>
      <c r="Y710" s="573"/>
    </row>
    <row r="711" spans="19:25" ht="12.75">
      <c r="S711" s="573"/>
      <c r="T711" s="573"/>
      <c r="U711" s="573"/>
      <c r="V711" s="573"/>
      <c r="W711" s="573"/>
      <c r="X711" s="573"/>
      <c r="Y711" s="573"/>
    </row>
    <row r="712" spans="19:25" ht="12.75">
      <c r="S712" s="573"/>
      <c r="T712" s="573"/>
      <c r="U712" s="573"/>
      <c r="V712" s="573"/>
      <c r="W712" s="573"/>
      <c r="X712" s="573"/>
      <c r="Y712" s="573"/>
    </row>
    <row r="713" spans="19:25" ht="12.75">
      <c r="S713" s="573"/>
      <c r="T713" s="573"/>
      <c r="U713" s="573"/>
      <c r="V713" s="573"/>
      <c r="W713" s="573"/>
      <c r="X713" s="573"/>
      <c r="Y713" s="573"/>
    </row>
    <row r="714" spans="19:25" ht="12.75">
      <c r="S714" s="573"/>
      <c r="T714" s="573"/>
      <c r="U714" s="573"/>
      <c r="V714" s="573"/>
      <c r="W714" s="573"/>
      <c r="X714" s="573"/>
      <c r="Y714" s="573"/>
    </row>
    <row r="715" spans="19:25" ht="12.75">
      <c r="S715" s="573"/>
      <c r="T715" s="573"/>
      <c r="U715" s="573"/>
      <c r="V715" s="573"/>
      <c r="W715" s="573"/>
      <c r="X715" s="573"/>
      <c r="Y715" s="573"/>
    </row>
    <row r="716" spans="19:25" ht="12.75">
      <c r="S716" s="573"/>
      <c r="T716" s="573"/>
      <c r="U716" s="573"/>
      <c r="V716" s="573"/>
      <c r="W716" s="573"/>
      <c r="X716" s="573"/>
      <c r="Y716" s="573"/>
    </row>
    <row r="717" spans="19:25" ht="12.75">
      <c r="S717" s="573"/>
      <c r="T717" s="573"/>
      <c r="U717" s="573"/>
      <c r="V717" s="573"/>
      <c r="W717" s="573"/>
      <c r="X717" s="573"/>
      <c r="Y717" s="573"/>
    </row>
    <row r="718" spans="19:25" ht="12.75">
      <c r="S718" s="573"/>
      <c r="T718" s="573"/>
      <c r="U718" s="573"/>
      <c r="V718" s="573"/>
      <c r="W718" s="573"/>
      <c r="X718" s="573"/>
      <c r="Y718" s="573"/>
    </row>
    <row r="719" spans="19:25" ht="12.75">
      <c r="S719" s="573"/>
      <c r="T719" s="573"/>
      <c r="U719" s="573"/>
      <c r="V719" s="573"/>
      <c r="W719" s="573"/>
      <c r="X719" s="573"/>
      <c r="Y719" s="573"/>
    </row>
    <row r="720" spans="19:25" ht="12.75">
      <c r="S720" s="573"/>
      <c r="T720" s="573"/>
      <c r="U720" s="573"/>
      <c r="V720" s="573"/>
      <c r="W720" s="573"/>
      <c r="X720" s="573"/>
      <c r="Y720" s="573"/>
    </row>
    <row r="721" spans="19:25" ht="12.75">
      <c r="S721" s="573"/>
      <c r="T721" s="573"/>
      <c r="U721" s="573"/>
      <c r="V721" s="573"/>
      <c r="W721" s="573"/>
      <c r="X721" s="573"/>
      <c r="Y721" s="573"/>
    </row>
    <row r="722" spans="19:25" ht="12.75">
      <c r="S722" s="573"/>
      <c r="T722" s="573"/>
      <c r="U722" s="573"/>
      <c r="V722" s="573"/>
      <c r="W722" s="573"/>
      <c r="X722" s="573"/>
      <c r="Y722" s="573"/>
    </row>
    <row r="723" spans="19:25" ht="12.75">
      <c r="S723" s="573"/>
      <c r="T723" s="573"/>
      <c r="U723" s="573"/>
      <c r="V723" s="573"/>
      <c r="W723" s="573"/>
      <c r="X723" s="573"/>
      <c r="Y723" s="573"/>
    </row>
    <row r="724" spans="19:25" ht="12.75">
      <c r="S724" s="573"/>
      <c r="T724" s="573"/>
      <c r="U724" s="573"/>
      <c r="V724" s="573"/>
      <c r="W724" s="573"/>
      <c r="X724" s="573"/>
      <c r="Y724" s="573"/>
    </row>
    <row r="725" spans="19:25" ht="12.75">
      <c r="S725" s="573"/>
      <c r="T725" s="573"/>
      <c r="U725" s="573"/>
      <c r="V725" s="573"/>
      <c r="W725" s="573"/>
      <c r="X725" s="573"/>
      <c r="Y725" s="573"/>
    </row>
    <row r="726" spans="19:25" ht="12.75">
      <c r="S726" s="573"/>
      <c r="T726" s="573"/>
      <c r="U726" s="573"/>
      <c r="V726" s="573"/>
      <c r="W726" s="573"/>
      <c r="X726" s="573"/>
      <c r="Y726" s="573"/>
    </row>
    <row r="727" spans="19:25" ht="12.75">
      <c r="S727" s="573"/>
      <c r="T727" s="573"/>
      <c r="U727" s="573"/>
      <c r="V727" s="573"/>
      <c r="W727" s="573"/>
      <c r="X727" s="573"/>
      <c r="Y727" s="573"/>
    </row>
    <row r="728" spans="19:25" ht="12.75">
      <c r="S728" s="573"/>
      <c r="T728" s="573"/>
      <c r="U728" s="573"/>
      <c r="V728" s="573"/>
      <c r="W728" s="573"/>
      <c r="X728" s="573"/>
      <c r="Y728" s="573"/>
    </row>
    <row r="729" spans="19:25" ht="12.75">
      <c r="S729" s="573"/>
      <c r="T729" s="573"/>
      <c r="U729" s="573"/>
      <c r="V729" s="573"/>
      <c r="W729" s="573"/>
      <c r="X729" s="573"/>
      <c r="Y729" s="573"/>
    </row>
    <row r="730" spans="19:25" ht="12.75">
      <c r="S730" s="573"/>
      <c r="T730" s="573"/>
      <c r="U730" s="573"/>
      <c r="V730" s="573"/>
      <c r="W730" s="573"/>
      <c r="X730" s="573"/>
      <c r="Y730" s="573"/>
    </row>
    <row r="731" spans="19:25" ht="12.75">
      <c r="S731" s="573"/>
      <c r="T731" s="573"/>
      <c r="U731" s="573"/>
      <c r="V731" s="573"/>
      <c r="W731" s="573"/>
      <c r="X731" s="573"/>
      <c r="Y731" s="573"/>
    </row>
    <row r="732" spans="19:25" ht="12.75">
      <c r="S732" s="573"/>
      <c r="T732" s="573"/>
      <c r="U732" s="573"/>
      <c r="V732" s="573"/>
      <c r="W732" s="573"/>
      <c r="X732" s="573"/>
      <c r="Y732" s="573"/>
    </row>
    <row r="733" spans="19:25" ht="12.75">
      <c r="S733" s="573"/>
      <c r="T733" s="573"/>
      <c r="U733" s="573"/>
      <c r="V733" s="573"/>
      <c r="W733" s="573"/>
      <c r="X733" s="573"/>
      <c r="Y733" s="573"/>
    </row>
    <row r="734" spans="19:25" ht="12.75">
      <c r="S734" s="573"/>
      <c r="T734" s="573"/>
      <c r="U734" s="573"/>
      <c r="V734" s="573"/>
      <c r="W734" s="573"/>
      <c r="X734" s="573"/>
      <c r="Y734" s="573"/>
    </row>
    <row r="735" spans="19:25" ht="12.75">
      <c r="S735" s="573"/>
      <c r="T735" s="573"/>
      <c r="U735" s="573"/>
      <c r="V735" s="573"/>
      <c r="W735" s="573"/>
      <c r="X735" s="573"/>
      <c r="Y735" s="573"/>
    </row>
    <row r="736" spans="19:25" ht="12.75">
      <c r="S736" s="573"/>
      <c r="T736" s="573"/>
      <c r="U736" s="573"/>
      <c r="V736" s="573"/>
      <c r="W736" s="573"/>
      <c r="X736" s="573"/>
      <c r="Y736" s="573"/>
    </row>
    <row r="737" spans="19:25" ht="12.75">
      <c r="S737" s="573"/>
      <c r="T737" s="573"/>
      <c r="U737" s="573"/>
      <c r="V737" s="573"/>
      <c r="W737" s="573"/>
      <c r="X737" s="573"/>
      <c r="Y737" s="573"/>
    </row>
    <row r="738" spans="19:25" ht="12.75">
      <c r="S738" s="573"/>
      <c r="T738" s="573"/>
      <c r="U738" s="573"/>
      <c r="V738" s="573"/>
      <c r="W738" s="573"/>
      <c r="X738" s="573"/>
      <c r="Y738" s="573"/>
    </row>
    <row r="739" spans="19:25" ht="12.75">
      <c r="S739" s="573"/>
      <c r="T739" s="573"/>
      <c r="U739" s="573"/>
      <c r="V739" s="573"/>
      <c r="W739" s="573"/>
      <c r="X739" s="573"/>
      <c r="Y739" s="573"/>
    </row>
    <row r="740" spans="19:25" ht="12.75">
      <c r="S740" s="573"/>
      <c r="T740" s="573"/>
      <c r="U740" s="573"/>
      <c r="V740" s="573"/>
      <c r="W740" s="573"/>
      <c r="X740" s="573"/>
      <c r="Y740" s="573"/>
    </row>
    <row r="741" spans="19:25" ht="12.75">
      <c r="S741" s="573"/>
      <c r="T741" s="573"/>
      <c r="U741" s="573"/>
      <c r="V741" s="573"/>
      <c r="W741" s="573"/>
      <c r="X741" s="573"/>
      <c r="Y741" s="573"/>
    </row>
    <row r="742" spans="19:25" ht="12.75">
      <c r="S742" s="573"/>
      <c r="T742" s="573"/>
      <c r="U742" s="573"/>
      <c r="V742" s="573"/>
      <c r="W742" s="573"/>
      <c r="X742" s="573"/>
      <c r="Y742" s="573"/>
    </row>
    <row r="743" spans="19:25" ht="12.75">
      <c r="S743" s="573"/>
      <c r="T743" s="573"/>
      <c r="U743" s="573"/>
      <c r="V743" s="573"/>
      <c r="W743" s="573"/>
      <c r="X743" s="573"/>
      <c r="Y743" s="573"/>
    </row>
    <row r="744" spans="19:25" ht="12.75">
      <c r="S744" s="573"/>
      <c r="T744" s="573"/>
      <c r="U744" s="573"/>
      <c r="V744" s="573"/>
      <c r="W744" s="573"/>
      <c r="X744" s="573"/>
      <c r="Y744" s="573"/>
    </row>
    <row r="745" spans="19:25" ht="12.75">
      <c r="S745" s="573"/>
      <c r="T745" s="573"/>
      <c r="U745" s="573"/>
      <c r="V745" s="573"/>
      <c r="W745" s="573"/>
      <c r="X745" s="573"/>
      <c r="Y745" s="573"/>
    </row>
    <row r="746" spans="19:25" ht="12.75">
      <c r="S746" s="573"/>
      <c r="T746" s="573"/>
      <c r="U746" s="573"/>
      <c r="V746" s="573"/>
      <c r="W746" s="573"/>
      <c r="X746" s="573"/>
      <c r="Y746" s="573"/>
    </row>
    <row r="747" spans="19:25" ht="12.75">
      <c r="S747" s="573"/>
      <c r="T747" s="573"/>
      <c r="U747" s="573"/>
      <c r="V747" s="573"/>
      <c r="W747" s="573"/>
      <c r="X747" s="573"/>
      <c r="Y747" s="573"/>
    </row>
    <row r="748" spans="19:25" ht="12.75">
      <c r="S748" s="573"/>
      <c r="T748" s="573"/>
      <c r="U748" s="573"/>
      <c r="V748" s="573"/>
      <c r="W748" s="573"/>
      <c r="X748" s="573"/>
      <c r="Y748" s="573"/>
    </row>
    <row r="749" spans="19:25" ht="12.75">
      <c r="S749" s="573"/>
      <c r="T749" s="573"/>
      <c r="U749" s="573"/>
      <c r="V749" s="573"/>
      <c r="W749" s="573"/>
      <c r="X749" s="573"/>
      <c r="Y749" s="573"/>
    </row>
    <row r="750" spans="19:25" ht="12.75">
      <c r="S750" s="573"/>
      <c r="T750" s="573"/>
      <c r="U750" s="573"/>
      <c r="V750" s="573"/>
      <c r="W750" s="573"/>
      <c r="X750" s="573"/>
      <c r="Y750" s="573"/>
    </row>
    <row r="751" spans="19:25" ht="12.75">
      <c r="S751" s="573"/>
      <c r="T751" s="573"/>
      <c r="U751" s="573"/>
      <c r="V751" s="573"/>
      <c r="W751" s="573"/>
      <c r="X751" s="573"/>
      <c r="Y751" s="573"/>
    </row>
    <row r="752" spans="19:25" ht="12.75">
      <c r="S752" s="573"/>
      <c r="T752" s="573"/>
      <c r="U752" s="573"/>
      <c r="V752" s="573"/>
      <c r="W752" s="573"/>
      <c r="X752" s="573"/>
      <c r="Y752" s="573"/>
    </row>
    <row r="753" spans="19:25" ht="12.75">
      <c r="S753" s="573"/>
      <c r="T753" s="573"/>
      <c r="U753" s="573"/>
      <c r="V753" s="573"/>
      <c r="W753" s="573"/>
      <c r="X753" s="573"/>
      <c r="Y753" s="573"/>
    </row>
    <row r="754" spans="19:25" ht="12.75">
      <c r="S754" s="573"/>
      <c r="T754" s="573"/>
      <c r="U754" s="573"/>
      <c r="V754" s="573"/>
      <c r="W754" s="573"/>
      <c r="X754" s="573"/>
      <c r="Y754" s="573"/>
    </row>
    <row r="755" spans="19:25" ht="12.75">
      <c r="S755" s="573"/>
      <c r="T755" s="573"/>
      <c r="U755" s="573"/>
      <c r="V755" s="573"/>
      <c r="W755" s="573"/>
      <c r="X755" s="573"/>
      <c r="Y755" s="573"/>
    </row>
    <row r="756" spans="19:25" ht="12.75">
      <c r="S756" s="573"/>
      <c r="T756" s="573"/>
      <c r="U756" s="573"/>
      <c r="V756" s="573"/>
      <c r="W756" s="573"/>
      <c r="X756" s="573"/>
      <c r="Y756" s="573"/>
    </row>
    <row r="757" spans="19:25" ht="12.75">
      <c r="S757" s="573"/>
      <c r="T757" s="573"/>
      <c r="U757" s="573"/>
      <c r="V757" s="573"/>
      <c r="W757" s="573"/>
      <c r="X757" s="573"/>
      <c r="Y757" s="573"/>
    </row>
    <row r="758" spans="19:25" ht="12.75">
      <c r="S758" s="573"/>
      <c r="T758" s="573"/>
      <c r="U758" s="573"/>
      <c r="V758" s="573"/>
      <c r="W758" s="573"/>
      <c r="X758" s="573"/>
      <c r="Y758" s="573"/>
    </row>
    <row r="759" spans="19:25" ht="12.75">
      <c r="S759" s="573"/>
      <c r="T759" s="573"/>
      <c r="U759" s="573"/>
      <c r="V759" s="573"/>
      <c r="W759" s="573"/>
      <c r="X759" s="573"/>
      <c r="Y759" s="573"/>
    </row>
    <row r="760" spans="19:25" ht="12.75">
      <c r="S760" s="573"/>
      <c r="T760" s="573"/>
      <c r="U760" s="573"/>
      <c r="V760" s="573"/>
      <c r="W760" s="573"/>
      <c r="X760" s="573"/>
      <c r="Y760" s="573"/>
    </row>
    <row r="761" spans="19:25" ht="12.75">
      <c r="S761" s="573"/>
      <c r="T761" s="573"/>
      <c r="U761" s="573"/>
      <c r="V761" s="573"/>
      <c r="W761" s="573"/>
      <c r="X761" s="573"/>
      <c r="Y761" s="573"/>
    </row>
    <row r="762" spans="19:25" ht="12.75">
      <c r="S762" s="573"/>
      <c r="T762" s="573"/>
      <c r="U762" s="573"/>
      <c r="V762" s="573"/>
      <c r="W762" s="573"/>
      <c r="X762" s="573"/>
      <c r="Y762" s="573"/>
    </row>
    <row r="763" spans="19:25" ht="12.75">
      <c r="S763" s="573"/>
      <c r="T763" s="573"/>
      <c r="U763" s="573"/>
      <c r="V763" s="573"/>
      <c r="W763" s="573"/>
      <c r="X763" s="573"/>
      <c r="Y763" s="573"/>
    </row>
    <row r="764" spans="19:25" ht="12.75">
      <c r="S764" s="573"/>
      <c r="T764" s="573"/>
      <c r="U764" s="573"/>
      <c r="V764" s="573"/>
      <c r="W764" s="573"/>
      <c r="X764" s="573"/>
      <c r="Y764" s="573"/>
    </row>
    <row r="765" spans="19:25" ht="12.75">
      <c r="S765" s="573"/>
      <c r="T765" s="573"/>
      <c r="U765" s="573"/>
      <c r="V765" s="573"/>
      <c r="W765" s="573"/>
      <c r="X765" s="573"/>
      <c r="Y765" s="573"/>
    </row>
    <row r="766" spans="19:25" ht="12.75">
      <c r="S766" s="573"/>
      <c r="T766" s="573"/>
      <c r="U766" s="573"/>
      <c r="V766" s="573"/>
      <c r="W766" s="573"/>
      <c r="X766" s="573"/>
      <c r="Y766" s="573"/>
    </row>
    <row r="767" spans="19:25" ht="12.75">
      <c r="S767" s="573"/>
      <c r="T767" s="573"/>
      <c r="U767" s="573"/>
      <c r="V767" s="573"/>
      <c r="W767" s="573"/>
      <c r="X767" s="573"/>
      <c r="Y767" s="573"/>
    </row>
    <row r="768" spans="19:25" ht="12.75">
      <c r="S768" s="573"/>
      <c r="T768" s="573"/>
      <c r="U768" s="573"/>
      <c r="V768" s="573"/>
      <c r="W768" s="573"/>
      <c r="X768" s="573"/>
      <c r="Y768" s="573"/>
    </row>
    <row r="769" spans="19:25" ht="12.75">
      <c r="S769" s="573"/>
      <c r="T769" s="573"/>
      <c r="U769" s="573"/>
      <c r="V769" s="573"/>
      <c r="W769" s="573"/>
      <c r="X769" s="573"/>
      <c r="Y769" s="573"/>
    </row>
    <row r="770" spans="19:25" ht="12.75">
      <c r="S770" s="573"/>
      <c r="T770" s="573"/>
      <c r="U770" s="573"/>
      <c r="V770" s="573"/>
      <c r="W770" s="573"/>
      <c r="X770" s="573"/>
      <c r="Y770" s="573"/>
    </row>
    <row r="771" spans="19:25" ht="12.75">
      <c r="S771" s="573"/>
      <c r="T771" s="573"/>
      <c r="U771" s="573"/>
      <c r="V771" s="573"/>
      <c r="W771" s="573"/>
      <c r="X771" s="573"/>
      <c r="Y771" s="573"/>
    </row>
    <row r="772" spans="19:25" ht="12.75">
      <c r="S772" s="573"/>
      <c r="T772" s="573"/>
      <c r="U772" s="573"/>
      <c r="V772" s="573"/>
      <c r="W772" s="573"/>
      <c r="X772" s="573"/>
      <c r="Y772" s="573"/>
    </row>
    <row r="773" spans="19:25" ht="12.75">
      <c r="S773" s="573"/>
      <c r="T773" s="573"/>
      <c r="U773" s="573"/>
      <c r="V773" s="573"/>
      <c r="W773" s="573"/>
      <c r="X773" s="573"/>
      <c r="Y773" s="573"/>
    </row>
    <row r="774" spans="19:25" ht="12.75">
      <c r="S774" s="573"/>
      <c r="T774" s="573"/>
      <c r="U774" s="573"/>
      <c r="V774" s="573"/>
      <c r="W774" s="573"/>
      <c r="X774" s="573"/>
      <c r="Y774" s="573"/>
    </row>
    <row r="775" spans="19:25" ht="12.75">
      <c r="S775" s="573"/>
      <c r="T775" s="573"/>
      <c r="U775" s="573"/>
      <c r="V775" s="573"/>
      <c r="W775" s="573"/>
      <c r="X775" s="573"/>
      <c r="Y775" s="573"/>
    </row>
    <row r="776" spans="19:25" ht="12.75">
      <c r="S776" s="573"/>
      <c r="T776" s="573"/>
      <c r="U776" s="573"/>
      <c r="V776" s="573"/>
      <c r="W776" s="573"/>
      <c r="X776" s="573"/>
      <c r="Y776" s="573"/>
    </row>
    <row r="777" spans="19:25" ht="12.75">
      <c r="S777" s="573"/>
      <c r="T777" s="573"/>
      <c r="U777" s="573"/>
      <c r="V777" s="573"/>
      <c r="W777" s="573"/>
      <c r="X777" s="573"/>
      <c r="Y777" s="573"/>
    </row>
    <row r="778" spans="19:25" ht="12.75">
      <c r="S778" s="573"/>
      <c r="T778" s="573"/>
      <c r="U778" s="573"/>
      <c r="V778" s="573"/>
      <c r="W778" s="573"/>
      <c r="X778" s="573"/>
      <c r="Y778" s="573"/>
    </row>
    <row r="779" spans="19:25" ht="12.75">
      <c r="S779" s="573"/>
      <c r="T779" s="573"/>
      <c r="U779" s="573"/>
      <c r="V779" s="573"/>
      <c r="W779" s="573"/>
      <c r="X779" s="573"/>
      <c r="Y779" s="573"/>
    </row>
    <row r="780" spans="19:25" ht="12.75">
      <c r="S780" s="573"/>
      <c r="T780" s="573"/>
      <c r="U780" s="573"/>
      <c r="V780" s="573"/>
      <c r="W780" s="573"/>
      <c r="X780" s="573"/>
      <c r="Y780" s="573"/>
    </row>
    <row r="781" spans="19:25" ht="12.75">
      <c r="S781" s="573"/>
      <c r="T781" s="573"/>
      <c r="U781" s="573"/>
      <c r="V781" s="573"/>
      <c r="W781" s="573"/>
      <c r="X781" s="573"/>
      <c r="Y781" s="573"/>
    </row>
    <row r="782" spans="19:25" ht="12.75">
      <c r="S782" s="573"/>
      <c r="T782" s="573"/>
      <c r="U782" s="573"/>
      <c r="V782" s="573"/>
      <c r="W782" s="573"/>
      <c r="X782" s="573"/>
      <c r="Y782" s="573"/>
    </row>
    <row r="783" spans="19:25" ht="12.75">
      <c r="S783" s="573"/>
      <c r="T783" s="573"/>
      <c r="U783" s="573"/>
      <c r="V783" s="573"/>
      <c r="W783" s="573"/>
      <c r="X783" s="573"/>
      <c r="Y783" s="573"/>
    </row>
    <row r="784" spans="19:25" ht="12.75">
      <c r="S784" s="573"/>
      <c r="T784" s="573"/>
      <c r="U784" s="573"/>
      <c r="V784" s="573"/>
      <c r="W784" s="573"/>
      <c r="X784" s="573"/>
      <c r="Y784" s="573"/>
    </row>
    <row r="785" spans="19:25" ht="12.75">
      <c r="S785" s="573"/>
      <c r="T785" s="573"/>
      <c r="U785" s="573"/>
      <c r="V785" s="573"/>
      <c r="W785" s="573"/>
      <c r="X785" s="573"/>
      <c r="Y785" s="573"/>
    </row>
    <row r="786" spans="19:25" ht="12.75">
      <c r="S786" s="573"/>
      <c r="T786" s="573"/>
      <c r="U786" s="573"/>
      <c r="V786" s="573"/>
      <c r="W786" s="573"/>
      <c r="X786" s="573"/>
      <c r="Y786" s="573"/>
    </row>
    <row r="787" spans="19:25" ht="12.75">
      <c r="S787" s="573"/>
      <c r="T787" s="573"/>
      <c r="U787" s="573"/>
      <c r="V787" s="573"/>
      <c r="W787" s="573"/>
      <c r="X787" s="573"/>
      <c r="Y787" s="573"/>
    </row>
    <row r="788" spans="19:25" ht="12.75">
      <c r="S788" s="573"/>
      <c r="T788" s="573"/>
      <c r="U788" s="573"/>
      <c r="V788" s="573"/>
      <c r="W788" s="573"/>
      <c r="X788" s="573"/>
      <c r="Y788" s="573"/>
    </row>
    <row r="789" spans="19:25" ht="12.75">
      <c r="S789" s="573"/>
      <c r="T789" s="573"/>
      <c r="U789" s="573"/>
      <c r="V789" s="573"/>
      <c r="W789" s="573"/>
      <c r="X789" s="573"/>
      <c r="Y789" s="573"/>
    </row>
    <row r="790" spans="19:25" ht="12.75">
      <c r="S790" s="573"/>
      <c r="T790" s="573"/>
      <c r="U790" s="573"/>
      <c r="V790" s="573"/>
      <c r="W790" s="573"/>
      <c r="X790" s="573"/>
      <c r="Y790" s="573"/>
    </row>
    <row r="791" spans="19:25" ht="12.75">
      <c r="S791" s="573"/>
      <c r="T791" s="573"/>
      <c r="U791" s="573"/>
      <c r="V791" s="573"/>
      <c r="W791" s="573"/>
      <c r="X791" s="573"/>
      <c r="Y791" s="573"/>
    </row>
    <row r="792" spans="19:25" ht="12.75">
      <c r="S792" s="573"/>
      <c r="T792" s="573"/>
      <c r="U792" s="573"/>
      <c r="V792" s="573"/>
      <c r="W792" s="573"/>
      <c r="X792" s="573"/>
      <c r="Y792" s="573"/>
    </row>
    <row r="793" spans="19:25" ht="12.75">
      <c r="S793" s="573"/>
      <c r="T793" s="573"/>
      <c r="U793" s="573"/>
      <c r="V793" s="573"/>
      <c r="W793" s="573"/>
      <c r="X793" s="573"/>
      <c r="Y793" s="573"/>
    </row>
    <row r="794" spans="19:25" ht="12.75">
      <c r="S794" s="573"/>
      <c r="T794" s="573"/>
      <c r="U794" s="573"/>
      <c r="V794" s="573"/>
      <c r="W794" s="573"/>
      <c r="X794" s="573"/>
      <c r="Y794" s="573"/>
    </row>
    <row r="795" spans="19:25" ht="12.75">
      <c r="S795" s="573"/>
      <c r="T795" s="573"/>
      <c r="U795" s="573"/>
      <c r="V795" s="573"/>
      <c r="W795" s="573"/>
      <c r="X795" s="573"/>
      <c r="Y795" s="573"/>
    </row>
    <row r="796" spans="19:25" ht="12.75">
      <c r="S796" s="573"/>
      <c r="T796" s="573"/>
      <c r="U796" s="573"/>
      <c r="V796" s="573"/>
      <c r="W796" s="573"/>
      <c r="X796" s="573"/>
      <c r="Y796" s="573"/>
    </row>
    <row r="797" spans="19:25" ht="12.75">
      <c r="S797" s="573"/>
      <c r="T797" s="573"/>
      <c r="U797" s="573"/>
      <c r="V797" s="573"/>
      <c r="W797" s="573"/>
      <c r="X797" s="573"/>
      <c r="Y797" s="573"/>
    </row>
    <row r="798" spans="19:25" ht="12.75">
      <c r="S798" s="573"/>
      <c r="T798" s="573"/>
      <c r="U798" s="573"/>
      <c r="V798" s="573"/>
      <c r="W798" s="573"/>
      <c r="X798" s="573"/>
      <c r="Y798" s="573"/>
    </row>
    <row r="799" spans="19:25" ht="12.75">
      <c r="S799" s="573"/>
      <c r="T799" s="573"/>
      <c r="U799" s="573"/>
      <c r="V799" s="573"/>
      <c r="W799" s="573"/>
      <c r="X799" s="573"/>
      <c r="Y799" s="573"/>
    </row>
    <row r="800" spans="19:25" ht="12.75">
      <c r="S800" s="573"/>
      <c r="T800" s="573"/>
      <c r="U800" s="573"/>
      <c r="V800" s="573"/>
      <c r="W800" s="573"/>
      <c r="X800" s="573"/>
      <c r="Y800" s="573"/>
    </row>
    <row r="801" spans="19:25" ht="12.75">
      <c r="S801" s="573"/>
      <c r="T801" s="573"/>
      <c r="U801" s="573"/>
      <c r="V801" s="573"/>
      <c r="W801" s="573"/>
      <c r="X801" s="573"/>
      <c r="Y801" s="573"/>
    </row>
    <row r="802" spans="19:25" ht="12.75">
      <c r="S802" s="573"/>
      <c r="T802" s="573"/>
      <c r="U802" s="573"/>
      <c r="V802" s="573"/>
      <c r="W802" s="573"/>
      <c r="X802" s="573"/>
      <c r="Y802" s="573"/>
    </row>
    <row r="803" spans="19:25" ht="12.75">
      <c r="S803" s="573"/>
      <c r="T803" s="573"/>
      <c r="U803" s="573"/>
      <c r="V803" s="573"/>
      <c r="W803" s="573"/>
      <c r="X803" s="573"/>
      <c r="Y803" s="573"/>
    </row>
    <row r="804" spans="19:25" ht="12.75">
      <c r="S804" s="573"/>
      <c r="T804" s="573"/>
      <c r="U804" s="573"/>
      <c r="V804" s="573"/>
      <c r="W804" s="573"/>
      <c r="X804" s="573"/>
      <c r="Y804" s="573"/>
    </row>
    <row r="805" spans="19:25" ht="12.75">
      <c r="S805" s="573"/>
      <c r="T805" s="573"/>
      <c r="U805" s="573"/>
      <c r="V805" s="573"/>
      <c r="W805" s="573"/>
      <c r="X805" s="573"/>
      <c r="Y805" s="573"/>
    </row>
    <row r="806" spans="19:25" ht="12.75">
      <c r="S806" s="573"/>
      <c r="T806" s="573"/>
      <c r="U806" s="573"/>
      <c r="V806" s="573"/>
      <c r="W806" s="573"/>
      <c r="X806" s="573"/>
      <c r="Y806" s="573"/>
    </row>
    <row r="807" spans="19:25" ht="12.75">
      <c r="S807" s="573"/>
      <c r="T807" s="573"/>
      <c r="U807" s="573"/>
      <c r="V807" s="573"/>
      <c r="W807" s="573"/>
      <c r="X807" s="573"/>
      <c r="Y807" s="573"/>
    </row>
    <row r="808" spans="19:25" ht="12.75">
      <c r="S808" s="573"/>
      <c r="T808" s="573"/>
      <c r="U808" s="573"/>
      <c r="V808" s="573"/>
      <c r="W808" s="573"/>
      <c r="X808" s="573"/>
      <c r="Y808" s="573"/>
    </row>
    <row r="809" spans="19:25" ht="12.75">
      <c r="S809" s="573"/>
      <c r="T809" s="573"/>
      <c r="U809" s="573"/>
      <c r="V809" s="573"/>
      <c r="W809" s="573"/>
      <c r="X809" s="573"/>
      <c r="Y809" s="573"/>
    </row>
    <row r="810" spans="19:25" ht="12.75">
      <c r="S810" s="573"/>
      <c r="T810" s="573"/>
      <c r="U810" s="573"/>
      <c r="V810" s="573"/>
      <c r="W810" s="573"/>
      <c r="X810" s="573"/>
      <c r="Y810" s="573"/>
    </row>
    <row r="811" spans="19:25" ht="12.75">
      <c r="S811" s="573"/>
      <c r="T811" s="573"/>
      <c r="U811" s="573"/>
      <c r="V811" s="573"/>
      <c r="W811" s="573"/>
      <c r="X811" s="573"/>
      <c r="Y811" s="573"/>
    </row>
    <row r="812" spans="19:25" ht="12.75">
      <c r="S812" s="573"/>
      <c r="T812" s="573"/>
      <c r="U812" s="573"/>
      <c r="V812" s="573"/>
      <c r="W812" s="573"/>
      <c r="X812" s="573"/>
      <c r="Y812" s="573"/>
    </row>
    <row r="813" spans="19:25" ht="12.75">
      <c r="S813" s="573"/>
      <c r="T813" s="573"/>
      <c r="U813" s="573"/>
      <c r="V813" s="573"/>
      <c r="W813" s="573"/>
      <c r="X813" s="573"/>
      <c r="Y813" s="573"/>
    </row>
    <row r="814" spans="19:25" ht="12.75">
      <c r="S814" s="573"/>
      <c r="T814" s="573"/>
      <c r="U814" s="573"/>
      <c r="V814" s="573"/>
      <c r="W814" s="573"/>
      <c r="X814" s="573"/>
      <c r="Y814" s="573"/>
    </row>
    <row r="815" spans="19:25" ht="12.75">
      <c r="S815" s="573"/>
      <c r="T815" s="573"/>
      <c r="U815" s="573"/>
      <c r="V815" s="573"/>
      <c r="W815" s="573"/>
      <c r="X815" s="573"/>
      <c r="Y815" s="573"/>
    </row>
    <row r="816" spans="19:25" ht="12.75">
      <c r="S816" s="573"/>
      <c r="T816" s="573"/>
      <c r="U816" s="573"/>
      <c r="V816" s="573"/>
      <c r="W816" s="573"/>
      <c r="X816" s="573"/>
      <c r="Y816" s="573"/>
    </row>
    <row r="817" spans="19:25" ht="12.75">
      <c r="S817" s="573"/>
      <c r="T817" s="573"/>
      <c r="U817" s="573"/>
      <c r="V817" s="573"/>
      <c r="W817" s="573"/>
      <c r="X817" s="573"/>
      <c r="Y817" s="573"/>
    </row>
    <row r="818" spans="19:25" ht="12.75">
      <c r="S818" s="573"/>
      <c r="T818" s="573"/>
      <c r="U818" s="573"/>
      <c r="V818" s="573"/>
      <c r="W818" s="573"/>
      <c r="X818" s="573"/>
      <c r="Y818" s="573"/>
    </row>
    <row r="819" spans="19:25" ht="12.75">
      <c r="S819" s="573"/>
      <c r="T819" s="573"/>
      <c r="U819" s="573"/>
      <c r="V819" s="573"/>
      <c r="W819" s="573"/>
      <c r="X819" s="573"/>
      <c r="Y819" s="573"/>
    </row>
    <row r="820" spans="19:25" ht="12.75">
      <c r="S820" s="573"/>
      <c r="T820" s="573"/>
      <c r="U820" s="573"/>
      <c r="V820" s="573"/>
      <c r="W820" s="573"/>
      <c r="X820" s="573"/>
      <c r="Y820" s="573"/>
    </row>
    <row r="821" spans="19:25" ht="12.75">
      <c r="S821" s="573"/>
      <c r="T821" s="573"/>
      <c r="U821" s="573"/>
      <c r="V821" s="573"/>
      <c r="W821" s="573"/>
      <c r="X821" s="573"/>
      <c r="Y821" s="573"/>
    </row>
    <row r="822" spans="19:25" ht="12.75">
      <c r="S822" s="573"/>
      <c r="T822" s="573"/>
      <c r="U822" s="573"/>
      <c r="V822" s="573"/>
      <c r="W822" s="573"/>
      <c r="X822" s="573"/>
      <c r="Y822" s="573"/>
    </row>
    <row r="823" spans="19:25" ht="12.75">
      <c r="S823" s="573"/>
      <c r="T823" s="573"/>
      <c r="U823" s="573"/>
      <c r="V823" s="573"/>
      <c r="W823" s="573"/>
      <c r="X823" s="573"/>
      <c r="Y823" s="573"/>
    </row>
    <row r="824" spans="19:25" ht="12.75">
      <c r="S824" s="573"/>
      <c r="T824" s="573"/>
      <c r="U824" s="573"/>
      <c r="V824" s="573"/>
      <c r="W824" s="573"/>
      <c r="X824" s="573"/>
      <c r="Y824" s="573"/>
    </row>
    <row r="825" spans="19:25" ht="12.75">
      <c r="S825" s="573"/>
      <c r="T825" s="573"/>
      <c r="U825" s="573"/>
      <c r="V825" s="573"/>
      <c r="W825" s="573"/>
      <c r="X825" s="573"/>
      <c r="Y825" s="573"/>
    </row>
    <row r="826" spans="19:25" ht="12.75">
      <c r="S826" s="573"/>
      <c r="T826" s="573"/>
      <c r="U826" s="573"/>
      <c r="V826" s="573"/>
      <c r="W826" s="573"/>
      <c r="X826" s="573"/>
      <c r="Y826" s="573"/>
    </row>
    <row r="827" spans="19:25" ht="12.75">
      <c r="S827" s="573"/>
      <c r="T827" s="573"/>
      <c r="U827" s="573"/>
      <c r="V827" s="573"/>
      <c r="W827" s="573"/>
      <c r="X827" s="573"/>
      <c r="Y827" s="573"/>
    </row>
    <row r="828" spans="19:25" ht="12.75">
      <c r="S828" s="573"/>
      <c r="T828" s="573"/>
      <c r="U828" s="573"/>
      <c r="V828" s="573"/>
      <c r="W828" s="573"/>
      <c r="X828" s="573"/>
      <c r="Y828" s="573"/>
    </row>
    <row r="829" spans="19:25" ht="12.75">
      <c r="S829" s="573"/>
      <c r="T829" s="573"/>
      <c r="U829" s="573"/>
      <c r="V829" s="573"/>
      <c r="W829" s="573"/>
      <c r="X829" s="573"/>
      <c r="Y829" s="573"/>
    </row>
    <row r="830" spans="19:25" ht="12.75">
      <c r="S830" s="573"/>
      <c r="T830" s="573"/>
      <c r="U830" s="573"/>
      <c r="V830" s="573"/>
      <c r="W830" s="573"/>
      <c r="X830" s="573"/>
      <c r="Y830" s="573"/>
    </row>
    <row r="831" spans="19:25" ht="12.75">
      <c r="S831" s="573"/>
      <c r="T831" s="573"/>
      <c r="U831" s="573"/>
      <c r="V831" s="573"/>
      <c r="W831" s="573"/>
      <c r="X831" s="573"/>
      <c r="Y831" s="573"/>
    </row>
    <row r="832" spans="19:25" ht="12.75">
      <c r="S832" s="573"/>
      <c r="T832" s="573"/>
      <c r="U832" s="573"/>
      <c r="V832" s="573"/>
      <c r="W832" s="573"/>
      <c r="X832" s="573"/>
      <c r="Y832" s="573"/>
    </row>
    <row r="833" spans="19:25" ht="12.75">
      <c r="S833" s="573"/>
      <c r="T833" s="573"/>
      <c r="U833" s="573"/>
      <c r="V833" s="573"/>
      <c r="W833" s="573"/>
      <c r="X833" s="573"/>
      <c r="Y833" s="573"/>
    </row>
    <row r="834" spans="19:25" ht="12.75">
      <c r="S834" s="573"/>
      <c r="T834" s="573"/>
      <c r="U834" s="573"/>
      <c r="V834" s="573"/>
      <c r="W834" s="573"/>
      <c r="X834" s="573"/>
      <c r="Y834" s="573"/>
    </row>
    <row r="835" spans="19:25" ht="12.75">
      <c r="S835" s="573"/>
      <c r="T835" s="573"/>
      <c r="U835" s="573"/>
      <c r="V835" s="573"/>
      <c r="W835" s="573"/>
      <c r="X835" s="573"/>
      <c r="Y835" s="573"/>
    </row>
    <row r="836" spans="19:25" ht="12.75">
      <c r="S836" s="573"/>
      <c r="T836" s="573"/>
      <c r="U836" s="573"/>
      <c r="V836" s="573"/>
      <c r="W836" s="573"/>
      <c r="X836" s="573"/>
      <c r="Y836" s="573"/>
    </row>
    <row r="837" spans="19:25" ht="12.75">
      <c r="S837" s="573"/>
      <c r="T837" s="573"/>
      <c r="U837" s="573"/>
      <c r="V837" s="573"/>
      <c r="W837" s="573"/>
      <c r="X837" s="573"/>
      <c r="Y837" s="573"/>
    </row>
    <row r="838" spans="19:25" ht="12.75">
      <c r="S838" s="573"/>
      <c r="T838" s="573"/>
      <c r="U838" s="573"/>
      <c r="V838" s="573"/>
      <c r="W838" s="573"/>
      <c r="X838" s="573"/>
      <c r="Y838" s="573"/>
    </row>
    <row r="839" spans="19:25" ht="12.75">
      <c r="S839" s="573"/>
      <c r="T839" s="573"/>
      <c r="U839" s="573"/>
      <c r="V839" s="573"/>
      <c r="W839" s="573"/>
      <c r="X839" s="573"/>
      <c r="Y839" s="573"/>
    </row>
    <row r="840" spans="19:25" ht="12.75">
      <c r="S840" s="573"/>
      <c r="T840" s="573"/>
      <c r="U840" s="573"/>
      <c r="V840" s="573"/>
      <c r="W840" s="573"/>
      <c r="X840" s="573"/>
      <c r="Y840" s="573"/>
    </row>
    <row r="841" spans="19:25" ht="12.75">
      <c r="S841" s="573"/>
      <c r="T841" s="573"/>
      <c r="U841" s="573"/>
      <c r="V841" s="573"/>
      <c r="W841" s="573"/>
      <c r="X841" s="573"/>
      <c r="Y841" s="573"/>
    </row>
    <row r="842" spans="19:25" ht="12.75">
      <c r="S842" s="573"/>
      <c r="T842" s="573"/>
      <c r="U842" s="573"/>
      <c r="V842" s="573"/>
      <c r="W842" s="573"/>
      <c r="X842" s="573"/>
      <c r="Y842" s="573"/>
    </row>
    <row r="843" spans="19:25" ht="12.75">
      <c r="S843" s="573"/>
      <c r="T843" s="573"/>
      <c r="U843" s="573"/>
      <c r="V843" s="573"/>
      <c r="W843" s="573"/>
      <c r="X843" s="573"/>
      <c r="Y843" s="573"/>
    </row>
    <row r="844" spans="19:25" ht="12.75">
      <c r="S844" s="573"/>
      <c r="T844" s="573"/>
      <c r="U844" s="573"/>
      <c r="V844" s="573"/>
      <c r="W844" s="573"/>
      <c r="X844" s="573"/>
      <c r="Y844" s="573"/>
    </row>
    <row r="845" spans="19:25" ht="12.75">
      <c r="S845" s="573"/>
      <c r="T845" s="573"/>
      <c r="U845" s="573"/>
      <c r="V845" s="573"/>
      <c r="W845" s="573"/>
      <c r="X845" s="573"/>
      <c r="Y845" s="573"/>
    </row>
    <row r="846" spans="19:25" ht="12.75">
      <c r="S846" s="573"/>
      <c r="T846" s="573"/>
      <c r="U846" s="573"/>
      <c r="V846" s="573"/>
      <c r="W846" s="573"/>
      <c r="X846" s="573"/>
      <c r="Y846" s="573"/>
    </row>
    <row r="847" spans="19:25" ht="12.75">
      <c r="S847" s="573"/>
      <c r="T847" s="573"/>
      <c r="U847" s="573"/>
      <c r="V847" s="573"/>
      <c r="W847" s="573"/>
      <c r="X847" s="573"/>
      <c r="Y847" s="573"/>
    </row>
    <row r="848" spans="19:25" ht="12.75">
      <c r="S848" s="573"/>
      <c r="T848" s="573"/>
      <c r="U848" s="573"/>
      <c r="V848" s="573"/>
      <c r="W848" s="573"/>
      <c r="X848" s="573"/>
      <c r="Y848" s="573"/>
    </row>
    <row r="849" spans="19:25" ht="12.75">
      <c r="S849" s="573"/>
      <c r="T849" s="573"/>
      <c r="U849" s="573"/>
      <c r="V849" s="573"/>
      <c r="W849" s="573"/>
      <c r="X849" s="573"/>
      <c r="Y849" s="573"/>
    </row>
    <row r="850" spans="19:25" ht="12.75">
      <c r="S850" s="573"/>
      <c r="T850" s="573"/>
      <c r="U850" s="573"/>
      <c r="V850" s="573"/>
      <c r="W850" s="573"/>
      <c r="X850" s="573"/>
      <c r="Y850" s="573"/>
    </row>
    <row r="851" spans="19:25" ht="12.75">
      <c r="S851" s="573"/>
      <c r="T851" s="573"/>
      <c r="U851" s="573"/>
      <c r="V851" s="573"/>
      <c r="W851" s="573"/>
      <c r="X851" s="573"/>
      <c r="Y851" s="573"/>
    </row>
    <row r="852" spans="19:25" ht="12.75">
      <c r="S852" s="573"/>
      <c r="T852" s="573"/>
      <c r="U852" s="573"/>
      <c r="V852" s="573"/>
      <c r="W852" s="573"/>
      <c r="X852" s="573"/>
      <c r="Y852" s="573"/>
    </row>
    <row r="853" spans="19:25" ht="12.75">
      <c r="S853" s="573"/>
      <c r="T853" s="573"/>
      <c r="U853" s="573"/>
      <c r="V853" s="573"/>
      <c r="W853" s="573"/>
      <c r="X853" s="573"/>
      <c r="Y853" s="573"/>
    </row>
    <row r="854" spans="19:25" ht="12.75">
      <c r="S854" s="573"/>
      <c r="T854" s="573"/>
      <c r="U854" s="573"/>
      <c r="V854" s="573"/>
      <c r="W854" s="573"/>
      <c r="X854" s="573"/>
      <c r="Y854" s="573"/>
    </row>
    <row r="855" spans="19:25" ht="12.75">
      <c r="S855" s="573"/>
      <c r="T855" s="573"/>
      <c r="U855" s="573"/>
      <c r="V855" s="573"/>
      <c r="W855" s="573"/>
      <c r="X855" s="573"/>
      <c r="Y855" s="573"/>
    </row>
    <row r="856" spans="19:25" ht="12.75">
      <c r="S856" s="573"/>
      <c r="T856" s="573"/>
      <c r="U856" s="573"/>
      <c r="V856" s="573"/>
      <c r="W856" s="573"/>
      <c r="X856" s="573"/>
      <c r="Y856" s="573"/>
    </row>
    <row r="857" spans="19:25" ht="12.75">
      <c r="S857" s="573"/>
      <c r="T857" s="573"/>
      <c r="U857" s="573"/>
      <c r="V857" s="573"/>
      <c r="W857" s="573"/>
      <c r="X857" s="573"/>
      <c r="Y857" s="573"/>
    </row>
    <row r="858" spans="19:25" ht="12.75">
      <c r="S858" s="573"/>
      <c r="T858" s="573"/>
      <c r="U858" s="573"/>
      <c r="V858" s="573"/>
      <c r="W858" s="573"/>
      <c r="X858" s="573"/>
      <c r="Y858" s="573"/>
    </row>
    <row r="859" spans="19:25" ht="12.75">
      <c r="S859" s="573"/>
      <c r="T859" s="573"/>
      <c r="U859" s="573"/>
      <c r="V859" s="573"/>
      <c r="W859" s="573"/>
      <c r="X859" s="573"/>
      <c r="Y859" s="573"/>
    </row>
    <row r="860" spans="19:25" ht="12.75">
      <c r="S860" s="573"/>
      <c r="T860" s="573"/>
      <c r="U860" s="573"/>
      <c r="V860" s="573"/>
      <c r="W860" s="573"/>
      <c r="X860" s="573"/>
      <c r="Y860" s="573"/>
    </row>
    <row r="861" spans="19:25" ht="12.75">
      <c r="S861" s="573"/>
      <c r="T861" s="573"/>
      <c r="U861" s="573"/>
      <c r="V861" s="573"/>
      <c r="W861" s="573"/>
      <c r="X861" s="573"/>
      <c r="Y861" s="573"/>
    </row>
    <row r="862" spans="19:25" ht="12.75">
      <c r="S862" s="573"/>
      <c r="T862" s="573"/>
      <c r="U862" s="573"/>
      <c r="V862" s="573"/>
      <c r="W862" s="573"/>
      <c r="X862" s="573"/>
      <c r="Y862" s="573"/>
    </row>
    <row r="863" spans="19:25" ht="12.75">
      <c r="S863" s="573"/>
      <c r="T863" s="573"/>
      <c r="U863" s="573"/>
      <c r="V863" s="573"/>
      <c r="W863" s="573"/>
      <c r="X863" s="573"/>
      <c r="Y863" s="573"/>
    </row>
    <row r="864" spans="19:25" ht="12.75">
      <c r="S864" s="573"/>
      <c r="T864" s="573"/>
      <c r="U864" s="573"/>
      <c r="V864" s="573"/>
      <c r="W864" s="573"/>
      <c r="X864" s="573"/>
      <c r="Y864" s="573"/>
    </row>
    <row r="865" spans="19:25" ht="12.75">
      <c r="S865" s="573"/>
      <c r="T865" s="573"/>
      <c r="U865" s="573"/>
      <c r="V865" s="573"/>
      <c r="W865" s="573"/>
      <c r="X865" s="573"/>
      <c r="Y865" s="573"/>
    </row>
    <row r="866" spans="19:25" ht="12.75">
      <c r="S866" s="573"/>
      <c r="T866" s="573"/>
      <c r="U866" s="573"/>
      <c r="V866" s="573"/>
      <c r="W866" s="573"/>
      <c r="X866" s="573"/>
      <c r="Y866" s="573"/>
    </row>
    <row r="867" spans="19:25" ht="12.75">
      <c r="S867" s="573"/>
      <c r="T867" s="573"/>
      <c r="U867" s="573"/>
      <c r="V867" s="573"/>
      <c r="W867" s="573"/>
      <c r="X867" s="573"/>
      <c r="Y867" s="573"/>
    </row>
    <row r="868" spans="19:25" ht="12.75">
      <c r="S868" s="573"/>
      <c r="T868" s="573"/>
      <c r="U868" s="573"/>
      <c r="V868" s="573"/>
      <c r="W868" s="573"/>
      <c r="X868" s="573"/>
      <c r="Y868" s="573"/>
    </row>
    <row r="869" spans="19:25" ht="12.75">
      <c r="S869" s="573"/>
      <c r="T869" s="573"/>
      <c r="U869" s="573"/>
      <c r="V869" s="573"/>
      <c r="W869" s="573"/>
      <c r="X869" s="573"/>
      <c r="Y869" s="573"/>
    </row>
    <row r="870" spans="19:25" ht="12.75">
      <c r="S870" s="573"/>
      <c r="T870" s="573"/>
      <c r="U870" s="573"/>
      <c r="V870" s="573"/>
      <c r="W870" s="573"/>
      <c r="X870" s="573"/>
      <c r="Y870" s="573"/>
    </row>
    <row r="871" spans="19:25" ht="12.75">
      <c r="S871" s="573"/>
      <c r="T871" s="573"/>
      <c r="U871" s="573"/>
      <c r="V871" s="573"/>
      <c r="W871" s="573"/>
      <c r="X871" s="573"/>
      <c r="Y871" s="573"/>
    </row>
    <row r="872" spans="19:25" ht="12.75">
      <c r="S872" s="573"/>
      <c r="T872" s="573"/>
      <c r="U872" s="573"/>
      <c r="V872" s="573"/>
      <c r="W872" s="573"/>
      <c r="X872" s="573"/>
      <c r="Y872" s="573"/>
    </row>
    <row r="873" spans="19:25" ht="12.75">
      <c r="S873" s="573"/>
      <c r="T873" s="573"/>
      <c r="U873" s="573"/>
      <c r="V873" s="573"/>
      <c r="W873" s="573"/>
      <c r="X873" s="573"/>
      <c r="Y873" s="573"/>
    </row>
    <row r="874" spans="19:25" ht="12.75">
      <c r="S874" s="573"/>
      <c r="T874" s="573"/>
      <c r="U874" s="573"/>
      <c r="V874" s="573"/>
      <c r="W874" s="573"/>
      <c r="X874" s="573"/>
      <c r="Y874" s="573"/>
    </row>
    <row r="875" spans="19:25" ht="12.75">
      <c r="S875" s="573"/>
      <c r="T875" s="573"/>
      <c r="U875" s="573"/>
      <c r="V875" s="573"/>
      <c r="W875" s="573"/>
      <c r="X875" s="573"/>
      <c r="Y875" s="573"/>
    </row>
    <row r="876" spans="19:25" ht="12.75">
      <c r="S876" s="573"/>
      <c r="T876" s="573"/>
      <c r="U876" s="573"/>
      <c r="V876" s="573"/>
      <c r="W876" s="573"/>
      <c r="X876" s="573"/>
      <c r="Y876" s="573"/>
    </row>
    <row r="877" spans="19:25" ht="12.75">
      <c r="S877" s="573"/>
      <c r="T877" s="573"/>
      <c r="U877" s="573"/>
      <c r="V877" s="573"/>
      <c r="W877" s="573"/>
      <c r="X877" s="573"/>
      <c r="Y877" s="573"/>
    </row>
    <row r="878" spans="19:25" ht="12.75">
      <c r="S878" s="573"/>
      <c r="T878" s="573"/>
      <c r="U878" s="573"/>
      <c r="V878" s="573"/>
      <c r="W878" s="573"/>
      <c r="X878" s="573"/>
      <c r="Y878" s="573"/>
    </row>
    <row r="879" spans="19:25" ht="12.75">
      <c r="S879" s="573"/>
      <c r="T879" s="573"/>
      <c r="U879" s="573"/>
      <c r="V879" s="573"/>
      <c r="W879" s="573"/>
      <c r="X879" s="573"/>
      <c r="Y879" s="573"/>
    </row>
    <row r="880" spans="19:25" ht="12.75">
      <c r="S880" s="573"/>
      <c r="T880" s="573"/>
      <c r="U880" s="573"/>
      <c r="V880" s="573"/>
      <c r="W880" s="573"/>
      <c r="X880" s="573"/>
      <c r="Y880" s="573"/>
    </row>
    <row r="881" spans="19:25" ht="12.75">
      <c r="S881" s="573"/>
      <c r="T881" s="573"/>
      <c r="U881" s="573"/>
      <c r="V881" s="573"/>
      <c r="W881" s="573"/>
      <c r="X881" s="573"/>
      <c r="Y881" s="573"/>
    </row>
    <row r="882" spans="19:25" ht="12.75">
      <c r="S882" s="573"/>
      <c r="T882" s="573"/>
      <c r="U882" s="573"/>
      <c r="V882" s="573"/>
      <c r="W882" s="573"/>
      <c r="X882" s="573"/>
      <c r="Y882" s="573"/>
    </row>
    <row r="883" spans="19:25" ht="12.75">
      <c r="S883" s="573"/>
      <c r="T883" s="573"/>
      <c r="U883" s="573"/>
      <c r="V883" s="573"/>
      <c r="W883" s="573"/>
      <c r="X883" s="573"/>
      <c r="Y883" s="573"/>
    </row>
    <row r="884" spans="19:25" ht="12.75">
      <c r="S884" s="573"/>
      <c r="T884" s="573"/>
      <c r="U884" s="573"/>
      <c r="V884" s="573"/>
      <c r="W884" s="573"/>
      <c r="X884" s="573"/>
      <c r="Y884" s="573"/>
    </row>
    <row r="885" spans="19:25" ht="12.75">
      <c r="S885" s="573"/>
      <c r="T885" s="573"/>
      <c r="U885" s="573"/>
      <c r="V885" s="573"/>
      <c r="W885" s="573"/>
      <c r="X885" s="573"/>
      <c r="Y885" s="573"/>
    </row>
    <row r="886" spans="19:25" ht="12.75">
      <c r="S886" s="573"/>
      <c r="T886" s="573"/>
      <c r="U886" s="573"/>
      <c r="V886" s="573"/>
      <c r="W886" s="573"/>
      <c r="X886" s="573"/>
      <c r="Y886" s="573"/>
    </row>
    <row r="887" spans="19:25" ht="12.75">
      <c r="S887" s="573"/>
      <c r="T887" s="573"/>
      <c r="U887" s="573"/>
      <c r="V887" s="573"/>
      <c r="W887" s="573"/>
      <c r="X887" s="573"/>
      <c r="Y887" s="573"/>
    </row>
    <row r="888" spans="19:25" ht="12.75">
      <c r="S888" s="573"/>
      <c r="T888" s="573"/>
      <c r="U888" s="573"/>
      <c r="V888" s="573"/>
      <c r="W888" s="573"/>
      <c r="X888" s="573"/>
      <c r="Y888" s="573"/>
    </row>
    <row r="889" spans="19:25" ht="12.75">
      <c r="S889" s="573"/>
      <c r="T889" s="573"/>
      <c r="U889" s="573"/>
      <c r="V889" s="573"/>
      <c r="W889" s="573"/>
      <c r="X889" s="573"/>
      <c r="Y889" s="573"/>
    </row>
    <row r="890" spans="19:25" ht="12.75">
      <c r="S890" s="573"/>
      <c r="T890" s="573"/>
      <c r="U890" s="573"/>
      <c r="V890" s="573"/>
      <c r="W890" s="573"/>
      <c r="X890" s="573"/>
      <c r="Y890" s="573"/>
    </row>
    <row r="891" spans="19:25" ht="12.75">
      <c r="S891" s="573"/>
      <c r="T891" s="573"/>
      <c r="U891" s="573"/>
      <c r="V891" s="573"/>
      <c r="W891" s="573"/>
      <c r="X891" s="573"/>
      <c r="Y891" s="573"/>
    </row>
    <row r="892" spans="19:25" ht="12.75">
      <c r="S892" s="573"/>
      <c r="T892" s="573"/>
      <c r="U892" s="573"/>
      <c r="V892" s="573"/>
      <c r="W892" s="573"/>
      <c r="X892" s="573"/>
      <c r="Y892" s="573"/>
    </row>
    <row r="893" spans="19:25" ht="12.75">
      <c r="S893" s="573"/>
      <c r="T893" s="573"/>
      <c r="U893" s="573"/>
      <c r="V893" s="573"/>
      <c r="W893" s="573"/>
      <c r="X893" s="573"/>
      <c r="Y893" s="573"/>
    </row>
    <row r="894" spans="19:25" ht="12.75">
      <c r="S894" s="573"/>
      <c r="T894" s="573"/>
      <c r="U894" s="573"/>
      <c r="V894" s="573"/>
      <c r="W894" s="573"/>
      <c r="X894" s="573"/>
      <c r="Y894" s="573"/>
    </row>
    <row r="895" spans="19:25" ht="12.75">
      <c r="S895" s="573"/>
      <c r="T895" s="573"/>
      <c r="U895" s="573"/>
      <c r="V895" s="573"/>
      <c r="W895" s="573"/>
      <c r="X895" s="573"/>
      <c r="Y895" s="573"/>
    </row>
    <row r="896" spans="19:25" ht="12.75">
      <c r="S896" s="573"/>
      <c r="T896" s="573"/>
      <c r="U896" s="573"/>
      <c r="V896" s="573"/>
      <c r="W896" s="573"/>
      <c r="X896" s="573"/>
      <c r="Y896" s="573"/>
    </row>
    <row r="897" spans="19:25" ht="12.75">
      <c r="S897" s="573"/>
      <c r="T897" s="573"/>
      <c r="U897" s="573"/>
      <c r="V897" s="573"/>
      <c r="W897" s="573"/>
      <c r="X897" s="573"/>
      <c r="Y897" s="573"/>
    </row>
    <row r="898" spans="19:25" ht="12.75">
      <c r="S898" s="573"/>
      <c r="T898" s="573"/>
      <c r="U898" s="573"/>
      <c r="V898" s="573"/>
      <c r="W898" s="573"/>
      <c r="X898" s="573"/>
      <c r="Y898" s="573"/>
    </row>
    <row r="899" spans="19:25" ht="12.75">
      <c r="S899" s="573"/>
      <c r="T899" s="573"/>
      <c r="U899" s="573"/>
      <c r="V899" s="573"/>
      <c r="W899" s="573"/>
      <c r="X899" s="573"/>
      <c r="Y899" s="573"/>
    </row>
    <row r="900" spans="19:25" ht="12.75">
      <c r="S900" s="573"/>
      <c r="T900" s="573"/>
      <c r="U900" s="573"/>
      <c r="V900" s="573"/>
      <c r="W900" s="573"/>
      <c r="X900" s="573"/>
      <c r="Y900" s="573"/>
    </row>
    <row r="901" spans="19:25" ht="12.75">
      <c r="S901" s="573"/>
      <c r="T901" s="573"/>
      <c r="U901" s="573"/>
      <c r="V901" s="573"/>
      <c r="W901" s="573"/>
      <c r="X901" s="573"/>
      <c r="Y901" s="573"/>
    </row>
    <row r="902" spans="19:25" ht="12.75">
      <c r="S902" s="573"/>
      <c r="T902" s="573"/>
      <c r="U902" s="573"/>
      <c r="V902" s="573"/>
      <c r="W902" s="573"/>
      <c r="X902" s="573"/>
      <c r="Y902" s="573"/>
    </row>
    <row r="903" spans="19:25" ht="12.75">
      <c r="S903" s="573"/>
      <c r="T903" s="573"/>
      <c r="U903" s="573"/>
      <c r="V903" s="573"/>
      <c r="W903" s="573"/>
      <c r="X903" s="573"/>
      <c r="Y903" s="573"/>
    </row>
    <row r="904" spans="19:25" ht="12.75">
      <c r="S904" s="573"/>
      <c r="T904" s="573"/>
      <c r="U904" s="573"/>
      <c r="V904" s="573"/>
      <c r="W904" s="573"/>
      <c r="X904" s="573"/>
      <c r="Y904" s="573"/>
    </row>
    <row r="905" spans="19:25" ht="12.75">
      <c r="S905" s="573"/>
      <c r="T905" s="573"/>
      <c r="U905" s="573"/>
      <c r="V905" s="573"/>
      <c r="W905" s="573"/>
      <c r="X905" s="573"/>
      <c r="Y905" s="573"/>
    </row>
    <row r="906" spans="19:25" ht="12.75">
      <c r="S906" s="573"/>
      <c r="T906" s="573"/>
      <c r="U906" s="573"/>
      <c r="V906" s="573"/>
      <c r="W906" s="573"/>
      <c r="X906" s="573"/>
      <c r="Y906" s="573"/>
    </row>
    <row r="907" spans="19:25" ht="12.75">
      <c r="S907" s="573"/>
      <c r="T907" s="573"/>
      <c r="U907" s="573"/>
      <c r="V907" s="573"/>
      <c r="W907" s="573"/>
      <c r="X907" s="573"/>
      <c r="Y907" s="573"/>
    </row>
    <row r="908" spans="19:25" ht="12.75">
      <c r="S908" s="573"/>
      <c r="T908" s="573"/>
      <c r="U908" s="573"/>
      <c r="V908" s="573"/>
      <c r="W908" s="573"/>
      <c r="X908" s="573"/>
      <c r="Y908" s="573"/>
    </row>
    <row r="909" spans="19:25" ht="12.75">
      <c r="S909" s="573"/>
      <c r="T909" s="573"/>
      <c r="U909" s="573"/>
      <c r="V909" s="573"/>
      <c r="W909" s="573"/>
      <c r="X909" s="573"/>
      <c r="Y909" s="573"/>
    </row>
    <row r="910" spans="19:25" ht="12.75">
      <c r="S910" s="573"/>
      <c r="T910" s="573"/>
      <c r="U910" s="573"/>
      <c r="V910" s="573"/>
      <c r="W910" s="573"/>
      <c r="X910" s="573"/>
      <c r="Y910" s="573"/>
    </row>
    <row r="911" spans="19:25" ht="12.75">
      <c r="S911" s="573"/>
      <c r="T911" s="573"/>
      <c r="U911" s="573"/>
      <c r="V911" s="573"/>
      <c r="W911" s="573"/>
      <c r="X911" s="573"/>
      <c r="Y911" s="573"/>
    </row>
    <row r="912" spans="19:25" ht="12.75">
      <c r="S912" s="573"/>
      <c r="T912" s="573"/>
      <c r="U912" s="573"/>
      <c r="V912" s="573"/>
      <c r="W912" s="573"/>
      <c r="X912" s="573"/>
      <c r="Y912" s="573"/>
    </row>
    <row r="913" spans="19:25" ht="12.75">
      <c r="S913" s="573"/>
      <c r="T913" s="573"/>
      <c r="U913" s="573"/>
      <c r="V913" s="573"/>
      <c r="W913" s="573"/>
      <c r="X913" s="573"/>
      <c r="Y913" s="573"/>
    </row>
    <row r="914" spans="19:25" ht="12.75">
      <c r="S914" s="573"/>
      <c r="T914" s="573"/>
      <c r="U914" s="573"/>
      <c r="V914" s="573"/>
      <c r="W914" s="573"/>
      <c r="X914" s="573"/>
      <c r="Y914" s="573"/>
    </row>
    <row r="915" spans="19:25" ht="12.75">
      <c r="S915" s="573"/>
      <c r="T915" s="573"/>
      <c r="U915" s="573"/>
      <c r="V915" s="573"/>
      <c r="W915" s="573"/>
      <c r="X915" s="573"/>
      <c r="Y915" s="573"/>
    </row>
    <row r="916" spans="19:25" ht="12.75">
      <c r="S916" s="573"/>
      <c r="T916" s="573"/>
      <c r="U916" s="573"/>
      <c r="V916" s="573"/>
      <c r="W916" s="573"/>
      <c r="X916" s="573"/>
      <c r="Y916" s="573"/>
    </row>
    <row r="917" spans="19:25" ht="12.75">
      <c r="S917" s="573"/>
      <c r="T917" s="573"/>
      <c r="U917" s="573"/>
      <c r="V917" s="573"/>
      <c r="W917" s="573"/>
      <c r="X917" s="573"/>
      <c r="Y917" s="573"/>
    </row>
    <row r="918" spans="19:25" ht="12.75">
      <c r="S918" s="573"/>
      <c r="T918" s="573"/>
      <c r="U918" s="573"/>
      <c r="V918" s="573"/>
      <c r="W918" s="573"/>
      <c r="X918" s="573"/>
      <c r="Y918" s="573"/>
    </row>
    <row r="919" spans="19:25" ht="12.75">
      <c r="S919" s="573"/>
      <c r="T919" s="573"/>
      <c r="U919" s="573"/>
      <c r="V919" s="573"/>
      <c r="W919" s="573"/>
      <c r="X919" s="573"/>
      <c r="Y919" s="573"/>
    </row>
    <row r="920" spans="19:25" ht="12.75">
      <c r="S920" s="573"/>
      <c r="T920" s="573"/>
      <c r="U920" s="573"/>
      <c r="V920" s="573"/>
      <c r="W920" s="573"/>
      <c r="X920" s="573"/>
      <c r="Y920" s="573"/>
    </row>
    <row r="921" spans="19:25" ht="12.75">
      <c r="S921" s="573"/>
      <c r="T921" s="573"/>
      <c r="U921" s="573"/>
      <c r="V921" s="573"/>
      <c r="W921" s="573"/>
      <c r="X921" s="573"/>
      <c r="Y921" s="573"/>
    </row>
    <row r="922" spans="19:25" ht="12.75">
      <c r="S922" s="573"/>
      <c r="T922" s="573"/>
      <c r="U922" s="573"/>
      <c r="V922" s="573"/>
      <c r="W922" s="573"/>
      <c r="X922" s="573"/>
      <c r="Y922" s="573"/>
    </row>
    <row r="923" spans="19:25" ht="12.75">
      <c r="S923" s="573"/>
      <c r="T923" s="573"/>
      <c r="U923" s="573"/>
      <c r="V923" s="573"/>
      <c r="W923" s="573"/>
      <c r="X923" s="573"/>
      <c r="Y923" s="573"/>
    </row>
    <row r="924" spans="19:25" ht="12.75">
      <c r="S924" s="573"/>
      <c r="T924" s="573"/>
      <c r="U924" s="573"/>
      <c r="V924" s="573"/>
      <c r="W924" s="573"/>
      <c r="X924" s="573"/>
      <c r="Y924" s="573"/>
    </row>
    <row r="925" spans="19:25" ht="12.75">
      <c r="S925" s="573"/>
      <c r="T925" s="573"/>
      <c r="U925" s="573"/>
      <c r="V925" s="573"/>
      <c r="W925" s="573"/>
      <c r="X925" s="573"/>
      <c r="Y925" s="573"/>
    </row>
  </sheetData>
  <sheetProtection/>
  <mergeCells count="24">
    <mergeCell ref="Q4:S4"/>
    <mergeCell ref="T4:V4"/>
    <mergeCell ref="D2:E2"/>
    <mergeCell ref="B53:C53"/>
    <mergeCell ref="H2:L2"/>
    <mergeCell ref="H3:H6"/>
    <mergeCell ref="K5:K6"/>
    <mergeCell ref="F2:F6"/>
    <mergeCell ref="K4:L4"/>
    <mergeCell ref="B52:C52"/>
    <mergeCell ref="B57:C60"/>
    <mergeCell ref="E64:L64"/>
    <mergeCell ref="I3:I6"/>
    <mergeCell ref="J3:L3"/>
    <mergeCell ref="M3:P3"/>
    <mergeCell ref="M2:AB2"/>
    <mergeCell ref="Q3:V3"/>
    <mergeCell ref="AC2:AC6"/>
    <mergeCell ref="D3:D6"/>
    <mergeCell ref="E3:E6"/>
    <mergeCell ref="G2:G6"/>
    <mergeCell ref="W3:AB3"/>
    <mergeCell ref="L5:L6"/>
    <mergeCell ref="J4:J6"/>
  </mergeCells>
  <printOptions/>
  <pageMargins left="0.2362204724409449" right="0.2362204724409449" top="0.15748031496062992" bottom="0.15748031496062992" header="0.31496062992125984" footer="0.31496062992125984"/>
  <pageSetup fitToHeight="2" fitToWidth="1" horizontalDpi="600" verticalDpi="600" orientation="landscape" paperSize="9" scale="83" r:id="rId3"/>
  <rowBreaks count="3" manualBreakCount="3">
    <brk id="24" max="255" man="1"/>
    <brk id="42" max="255" man="1"/>
    <brk id="6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0"/>
  <sheetViews>
    <sheetView view="pageBreakPreview" zoomScaleSheetLayoutView="100" zoomScalePageLayoutView="0" workbookViewId="0" topLeftCell="A4">
      <selection activeCell="A1" sqref="A1:IV16384"/>
    </sheetView>
  </sheetViews>
  <sheetFormatPr defaultColWidth="9.125" defaultRowHeight="12.75"/>
  <cols>
    <col min="1" max="1" width="4.625" style="537" customWidth="1"/>
    <col min="2" max="2" width="4.50390625" style="537" customWidth="1"/>
    <col min="3" max="5" width="9.125" style="537" customWidth="1"/>
    <col min="6" max="6" width="38.875" style="537" customWidth="1"/>
    <col min="7" max="7" width="9.125" style="537" customWidth="1"/>
    <col min="8" max="8" width="11.125" style="537" customWidth="1"/>
    <col min="9" max="10" width="10.625" style="537" customWidth="1"/>
    <col min="11" max="16384" width="9.125" style="537" customWidth="1"/>
  </cols>
  <sheetData>
    <row r="2" spans="2:4" ht="17.25">
      <c r="B2" s="941" t="s">
        <v>308</v>
      </c>
      <c r="C2" s="942"/>
      <c r="D2" s="942"/>
    </row>
    <row r="4" spans="2:13" ht="27.75" customHeight="1">
      <c r="B4" s="436" t="s">
        <v>216</v>
      </c>
      <c r="C4" s="943" t="s">
        <v>313</v>
      </c>
      <c r="D4" s="958"/>
      <c r="E4" s="958"/>
      <c r="F4" s="944"/>
      <c r="G4" s="943" t="s">
        <v>312</v>
      </c>
      <c r="H4" s="944"/>
      <c r="I4" s="945" t="s">
        <v>311</v>
      </c>
      <c r="J4" s="946"/>
      <c r="K4" s="437" t="s">
        <v>309</v>
      </c>
      <c r="L4" s="943" t="s">
        <v>310</v>
      </c>
      <c r="M4" s="944"/>
    </row>
    <row r="5" spans="2:13" ht="66" customHeight="1">
      <c r="B5" s="947">
        <v>1</v>
      </c>
      <c r="C5" s="952" t="s">
        <v>380</v>
      </c>
      <c r="D5" s="953"/>
      <c r="E5" s="953"/>
      <c r="F5" s="954"/>
      <c r="G5" s="943" t="s">
        <v>428</v>
      </c>
      <c r="H5" s="944"/>
      <c r="I5" s="943" t="s">
        <v>418</v>
      </c>
      <c r="J5" s="944"/>
      <c r="K5" s="436">
        <v>5</v>
      </c>
      <c r="L5" s="943" t="s">
        <v>432</v>
      </c>
      <c r="M5" s="944"/>
    </row>
    <row r="6" spans="2:13" ht="48.75" customHeight="1">
      <c r="B6" s="948"/>
      <c r="C6" s="955"/>
      <c r="D6" s="956"/>
      <c r="E6" s="956"/>
      <c r="F6" s="957"/>
      <c r="G6" s="943" t="s">
        <v>429</v>
      </c>
      <c r="H6" s="946"/>
      <c r="I6" s="943" t="s">
        <v>418</v>
      </c>
      <c r="J6" s="944"/>
      <c r="K6" s="436">
        <v>6</v>
      </c>
      <c r="L6" s="943" t="s">
        <v>443</v>
      </c>
      <c r="M6" s="944"/>
    </row>
    <row r="7" spans="2:13" ht="48.75" customHeight="1">
      <c r="B7" s="947">
        <v>2</v>
      </c>
      <c r="C7" s="952" t="s">
        <v>381</v>
      </c>
      <c r="D7" s="953"/>
      <c r="E7" s="953"/>
      <c r="F7" s="954"/>
      <c r="G7" s="943" t="s">
        <v>428</v>
      </c>
      <c r="H7" s="944"/>
      <c r="I7" s="943" t="s">
        <v>418</v>
      </c>
      <c r="J7" s="944"/>
      <c r="K7" s="436">
        <v>2</v>
      </c>
      <c r="L7" s="943" t="s">
        <v>427</v>
      </c>
      <c r="M7" s="944"/>
    </row>
    <row r="8" spans="2:13" ht="46.5" customHeight="1">
      <c r="B8" s="948"/>
      <c r="C8" s="955"/>
      <c r="D8" s="956"/>
      <c r="E8" s="956"/>
      <c r="F8" s="957"/>
      <c r="G8" s="943" t="s">
        <v>429</v>
      </c>
      <c r="H8" s="946"/>
      <c r="I8" s="943" t="s">
        <v>418</v>
      </c>
      <c r="J8" s="944"/>
      <c r="K8" s="436" t="s">
        <v>430</v>
      </c>
      <c r="L8" s="943" t="s">
        <v>433</v>
      </c>
      <c r="M8" s="944"/>
    </row>
    <row r="9" spans="2:13" ht="47.25" customHeight="1">
      <c r="B9" s="437">
        <v>3</v>
      </c>
      <c r="C9" s="949" t="s">
        <v>382</v>
      </c>
      <c r="D9" s="950"/>
      <c r="E9" s="950"/>
      <c r="F9" s="951"/>
      <c r="G9" s="943" t="s">
        <v>428</v>
      </c>
      <c r="H9" s="944"/>
      <c r="I9" s="943" t="s">
        <v>418</v>
      </c>
      <c r="J9" s="944"/>
      <c r="K9" s="438">
        <v>4</v>
      </c>
      <c r="L9" s="943" t="s">
        <v>440</v>
      </c>
      <c r="M9" s="944"/>
    </row>
    <row r="10" spans="2:13" ht="14.25" customHeight="1">
      <c r="B10" s="938" t="s">
        <v>421</v>
      </c>
      <c r="C10" s="939"/>
      <c r="D10" s="939"/>
      <c r="E10" s="939"/>
      <c r="F10" s="939"/>
      <c r="G10" s="939"/>
      <c r="H10" s="939"/>
      <c r="I10" s="939"/>
      <c r="J10" s="939"/>
      <c r="K10" s="940"/>
      <c r="L10" s="936" t="s">
        <v>422</v>
      </c>
      <c r="M10" s="937"/>
    </row>
  </sheetData>
  <sheetProtection/>
  <mergeCells count="27">
    <mergeCell ref="I5:J5"/>
    <mergeCell ref="L5:M5"/>
    <mergeCell ref="I6:J6"/>
    <mergeCell ref="L6:M6"/>
    <mergeCell ref="I7:J7"/>
    <mergeCell ref="I9:J9"/>
    <mergeCell ref="L9:M9"/>
    <mergeCell ref="L8:M8"/>
    <mergeCell ref="L7:M7"/>
    <mergeCell ref="G8:H8"/>
    <mergeCell ref="G7:H7"/>
    <mergeCell ref="G9:H9"/>
    <mergeCell ref="C4:F4"/>
    <mergeCell ref="G5:H5"/>
    <mergeCell ref="C5:F6"/>
    <mergeCell ref="G6:H6"/>
    <mergeCell ref="G4:H4"/>
    <mergeCell ref="L10:M10"/>
    <mergeCell ref="B10:K10"/>
    <mergeCell ref="B2:D2"/>
    <mergeCell ref="L4:M4"/>
    <mergeCell ref="I4:J4"/>
    <mergeCell ref="B5:B6"/>
    <mergeCell ref="B7:B8"/>
    <mergeCell ref="I8:J8"/>
    <mergeCell ref="C9:F9"/>
    <mergeCell ref="C7:F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22">
      <selection activeCell="A1" sqref="A1:IV16384"/>
    </sheetView>
  </sheetViews>
  <sheetFormatPr defaultColWidth="9.00390625" defaultRowHeight="12.75"/>
  <cols>
    <col min="1" max="1" width="182.875" style="706" customWidth="1"/>
    <col min="2" max="16384" width="8.875" style="706" customWidth="1"/>
  </cols>
  <sheetData>
    <row r="1" ht="15">
      <c r="A1" s="439" t="s">
        <v>434</v>
      </c>
    </row>
    <row r="2" ht="15">
      <c r="A2" s="439"/>
    </row>
    <row r="3" ht="186.75">
      <c r="A3" s="440" t="s">
        <v>435</v>
      </c>
    </row>
    <row r="4" ht="15">
      <c r="A4" s="440" t="s">
        <v>441</v>
      </c>
    </row>
    <row r="5" ht="234">
      <c r="A5" s="441" t="s">
        <v>52</v>
      </c>
    </row>
    <row r="6" ht="78">
      <c r="A6" s="440" t="s">
        <v>461</v>
      </c>
    </row>
    <row r="7" ht="30.75">
      <c r="A7" s="440" t="s">
        <v>0</v>
      </c>
    </row>
    <row r="8" ht="30.75">
      <c r="A8" s="440" t="s">
        <v>1</v>
      </c>
    </row>
    <row r="9" ht="30.75">
      <c r="A9" s="440" t="s">
        <v>2</v>
      </c>
    </row>
    <row r="10" ht="30.75">
      <c r="A10" s="440" t="s">
        <v>3</v>
      </c>
    </row>
    <row r="11" ht="46.5">
      <c r="A11" s="440" t="s">
        <v>4</v>
      </c>
    </row>
    <row r="12" ht="46.5">
      <c r="A12" s="440" t="s">
        <v>5</v>
      </c>
    </row>
    <row r="13" ht="62.25">
      <c r="A13" s="440" t="s">
        <v>6</v>
      </c>
    </row>
    <row r="14" ht="30.75">
      <c r="A14" s="440" t="s">
        <v>7</v>
      </c>
    </row>
    <row r="15" ht="46.5">
      <c r="A15" s="440" t="s">
        <v>8</v>
      </c>
    </row>
    <row r="16" ht="15">
      <c r="A16" s="440" t="s">
        <v>9</v>
      </c>
    </row>
    <row r="17" ht="15">
      <c r="A17" s="440" t="s">
        <v>10</v>
      </c>
    </row>
    <row r="18" ht="15">
      <c r="A18" s="440"/>
    </row>
    <row r="19" ht="15">
      <c r="A19" s="440" t="s">
        <v>11</v>
      </c>
    </row>
    <row r="20" ht="15">
      <c r="A20" s="440" t="s">
        <v>12</v>
      </c>
    </row>
    <row r="21" ht="15">
      <c r="A21" s="440" t="s">
        <v>13</v>
      </c>
    </row>
    <row r="22" ht="15">
      <c r="A22" s="440" t="s">
        <v>14</v>
      </c>
    </row>
    <row r="23" ht="15">
      <c r="A23" s="440" t="s">
        <v>15</v>
      </c>
    </row>
    <row r="24" ht="15">
      <c r="A24" s="440" t="s">
        <v>16</v>
      </c>
    </row>
    <row r="25" ht="15">
      <c r="A25" s="440" t="s">
        <v>17</v>
      </c>
    </row>
    <row r="26" ht="15">
      <c r="A26" s="440" t="s">
        <v>18</v>
      </c>
    </row>
    <row r="27" ht="15">
      <c r="A27" s="440" t="s">
        <v>19</v>
      </c>
    </row>
    <row r="28" ht="15">
      <c r="A28" s="440" t="s">
        <v>20</v>
      </c>
    </row>
    <row r="29" ht="15">
      <c r="A29" s="440" t="s">
        <v>21</v>
      </c>
    </row>
    <row r="30" ht="15">
      <c r="A30" s="440" t="s">
        <v>22</v>
      </c>
    </row>
    <row r="31" ht="15">
      <c r="A31" s="440" t="s">
        <v>23</v>
      </c>
    </row>
    <row r="32" ht="15">
      <c r="A32" s="440" t="s">
        <v>24</v>
      </c>
    </row>
    <row r="33" ht="15">
      <c r="A33" s="440" t="s">
        <v>25</v>
      </c>
    </row>
    <row r="34" ht="15">
      <c r="A34" s="440" t="s">
        <v>26</v>
      </c>
    </row>
    <row r="35" ht="15">
      <c r="A35" s="440" t="s">
        <v>27</v>
      </c>
    </row>
    <row r="36" ht="15">
      <c r="A36" s="440" t="s">
        <v>28</v>
      </c>
    </row>
    <row r="37" ht="15">
      <c r="A37" s="440" t="s">
        <v>29</v>
      </c>
    </row>
    <row r="38" ht="15">
      <c r="A38" s="440" t="s">
        <v>30</v>
      </c>
    </row>
    <row r="39" ht="15">
      <c r="A39" s="440" t="s">
        <v>31</v>
      </c>
    </row>
    <row r="40" ht="15">
      <c r="A40" s="440" t="s">
        <v>32</v>
      </c>
    </row>
    <row r="41" ht="15">
      <c r="A41" s="440" t="s">
        <v>33</v>
      </c>
    </row>
    <row r="42" ht="15">
      <c r="A42" s="440" t="s">
        <v>34</v>
      </c>
    </row>
    <row r="43" ht="15">
      <c r="A43" s="440" t="s">
        <v>35</v>
      </c>
    </row>
    <row r="44" ht="15">
      <c r="A44" s="440" t="s">
        <v>36</v>
      </c>
    </row>
    <row r="45" ht="15">
      <c r="A45" s="440" t="s">
        <v>37</v>
      </c>
    </row>
    <row r="46" ht="15">
      <c r="A46" s="440"/>
    </row>
    <row r="47" ht="15">
      <c r="A47" s="442"/>
    </row>
    <row r="48" ht="15">
      <c r="A48" s="440"/>
    </row>
    <row r="49" ht="15">
      <c r="A49" s="4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user</cp:lastModifiedBy>
  <cp:lastPrinted>2019-08-28T07:51:33Z</cp:lastPrinted>
  <dcterms:created xsi:type="dcterms:W3CDTF">2003-05-21T07:05:02Z</dcterms:created>
  <dcterms:modified xsi:type="dcterms:W3CDTF">2020-07-28T10:11:24Z</dcterms:modified>
  <cp:category/>
  <cp:version/>
  <cp:contentType/>
  <cp:contentStatus/>
</cp:coreProperties>
</file>